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4400" windowHeight="13995"/>
  </bookViews>
  <sheets>
    <sheet name="Proforma Data" sheetId="4" r:id="rId1"/>
  </sheets>
  <definedNames>
    <definedName name="_xlnm.Print_Area" localSheetId="0">'Proforma Data'!$A$1:$AM$67</definedName>
  </definedNames>
  <calcPr calcId="145621"/>
</workbook>
</file>

<file path=xl/calcChain.xml><?xml version="1.0" encoding="utf-8"?>
<calcChain xmlns="http://schemas.openxmlformats.org/spreadsheetml/2006/main">
  <c r="U58" i="4" l="1"/>
  <c r="AK49" i="4" l="1"/>
  <c r="AI49" i="4"/>
  <c r="AG49" i="4"/>
  <c r="AE49" i="4"/>
  <c r="AM49" i="4"/>
  <c r="AC49" i="4"/>
  <c r="AA49" i="4"/>
  <c r="AK47" i="4"/>
  <c r="AI47" i="4"/>
  <c r="AG47" i="4"/>
  <c r="AE47" i="4"/>
  <c r="AM47" i="4"/>
  <c r="AC47" i="4"/>
  <c r="AA47" i="4"/>
  <c r="U49" i="4"/>
  <c r="S49" i="4"/>
  <c r="U47" i="4"/>
  <c r="S47" i="4"/>
  <c r="Q49" i="4"/>
  <c r="O49" i="4"/>
  <c r="M49" i="4"/>
  <c r="K49" i="4"/>
  <c r="Q47" i="4"/>
  <c r="O47" i="4"/>
  <c r="M47" i="4"/>
  <c r="K47" i="4"/>
  <c r="I49" i="4"/>
  <c r="G49" i="4"/>
  <c r="E49" i="4"/>
  <c r="I47" i="4"/>
  <c r="G47" i="4"/>
  <c r="E47" i="4"/>
  <c r="C49" i="4" l="1"/>
  <c r="C47" i="4"/>
  <c r="AM67" i="4" l="1"/>
  <c r="AM66" i="4"/>
  <c r="AM61" i="4"/>
  <c r="AM60" i="4"/>
  <c r="AM59" i="4"/>
  <c r="AC52" i="4"/>
  <c r="AE52" i="4" s="1"/>
  <c r="AM55" i="4"/>
  <c r="AM54" i="4"/>
  <c r="AM53" i="4"/>
  <c r="C58" i="4"/>
  <c r="E58" i="4" s="1"/>
  <c r="G58" i="4" s="1"/>
  <c r="I58" i="4" s="1"/>
  <c r="K58" i="4" s="1"/>
  <c r="M58" i="4" s="1"/>
  <c r="O58" i="4" s="1"/>
  <c r="Q58" i="4" s="1"/>
  <c r="S58" i="4" s="1"/>
  <c r="AC58" i="4"/>
  <c r="AE58" i="4" s="1"/>
  <c r="AM37" i="4"/>
  <c r="AM35" i="4"/>
  <c r="AM24" i="4"/>
  <c r="AM23" i="4"/>
  <c r="AM22" i="4"/>
  <c r="AM21" i="4"/>
  <c r="AM20" i="4"/>
  <c r="AM16" i="4"/>
  <c r="AM15" i="4"/>
  <c r="AM14" i="4"/>
  <c r="AM30" i="4" s="1"/>
  <c r="AM13" i="4"/>
  <c r="AM12" i="4"/>
  <c r="Y49" i="4"/>
  <c r="AK55" i="4"/>
  <c r="C52" i="4"/>
  <c r="E52" i="4" s="1"/>
  <c r="G52" i="4" s="1"/>
  <c r="I52" i="4" s="1"/>
  <c r="K52" i="4" s="1"/>
  <c r="M52" i="4" s="1"/>
  <c r="O52" i="4" s="1"/>
  <c r="Q52" i="4" s="1"/>
  <c r="W49" i="4"/>
  <c r="S42" i="4"/>
  <c r="U42" i="4"/>
  <c r="Y42" i="4"/>
  <c r="W42" i="4"/>
  <c r="Y31" i="4"/>
  <c r="W31" i="4"/>
  <c r="U31" i="4"/>
  <c r="S31" i="4"/>
  <c r="Y30" i="4"/>
  <c r="W30" i="4"/>
  <c r="U30" i="4"/>
  <c r="S30" i="4"/>
  <c r="Y29" i="4"/>
  <c r="W29" i="4"/>
  <c r="U29" i="4"/>
  <c r="S29" i="4"/>
  <c r="Y28" i="4"/>
  <c r="W28" i="4"/>
  <c r="U28" i="4"/>
  <c r="S28" i="4"/>
  <c r="Y25" i="4"/>
  <c r="W25" i="4"/>
  <c r="U25" i="4"/>
  <c r="S25" i="4"/>
  <c r="Y17" i="4"/>
  <c r="W17" i="4"/>
  <c r="U17" i="4"/>
  <c r="S17" i="4"/>
  <c r="AM29" i="4" l="1"/>
  <c r="AM31" i="4"/>
  <c r="AM25" i="4"/>
  <c r="AM17" i="4"/>
  <c r="AM28" i="4"/>
  <c r="S33" i="4"/>
  <c r="W33" i="4"/>
  <c r="U33" i="4"/>
  <c r="Y33" i="4"/>
  <c r="AG28" i="4"/>
  <c r="AG17" i="4"/>
  <c r="AG29" i="4"/>
  <c r="AG25" i="4"/>
  <c r="AG30" i="4"/>
  <c r="AG31" i="4"/>
  <c r="AM33" i="4" l="1"/>
  <c r="AG33" i="4"/>
  <c r="AK12" i="4"/>
  <c r="Q42" i="4" l="1"/>
  <c r="O42" i="4"/>
  <c r="G66" i="4" l="1"/>
  <c r="AC17" i="4"/>
  <c r="AE17" i="4"/>
  <c r="AE25" i="4"/>
  <c r="AA25" i="4"/>
  <c r="AC31" i="4"/>
  <c r="AE28" i="4"/>
  <c r="AA17" i="4"/>
  <c r="AI53" i="4"/>
  <c r="AI52" i="4" s="1"/>
  <c r="AI66" i="4" l="1"/>
  <c r="AK59" i="4"/>
  <c r="AI59" i="4"/>
  <c r="AI58" i="4" s="1"/>
  <c r="AK53" i="4"/>
  <c r="AK52" i="4" s="1"/>
  <c r="AK37" i="4"/>
  <c r="AI37" i="4"/>
  <c r="AK22" i="4"/>
  <c r="AI22" i="4"/>
  <c r="AK14" i="4"/>
  <c r="AI14" i="4"/>
  <c r="AE30" i="4"/>
  <c r="AA30" i="4"/>
  <c r="Q30" i="4"/>
  <c r="O30" i="4"/>
  <c r="M30" i="4"/>
  <c r="K30" i="4"/>
  <c r="I30" i="4"/>
  <c r="G30" i="4"/>
  <c r="E30" i="4"/>
  <c r="C30" i="4"/>
  <c r="AK67" i="4"/>
  <c r="AK66" i="4"/>
  <c r="AI67" i="4"/>
  <c r="AK35" i="4"/>
  <c r="AI35" i="4"/>
  <c r="Q31" i="4"/>
  <c r="O31" i="4"/>
  <c r="M31" i="4"/>
  <c r="K31" i="4"/>
  <c r="I31" i="4"/>
  <c r="G31" i="4"/>
  <c r="E31" i="4"/>
  <c r="C31" i="4"/>
  <c r="Q29" i="4"/>
  <c r="O29" i="4"/>
  <c r="M29" i="4"/>
  <c r="K29" i="4"/>
  <c r="I29" i="4"/>
  <c r="G29" i="4"/>
  <c r="E29" i="4"/>
  <c r="C29" i="4"/>
  <c r="Q28" i="4"/>
  <c r="O28" i="4"/>
  <c r="M28" i="4"/>
  <c r="K28" i="4"/>
  <c r="I28" i="4"/>
  <c r="G28" i="4"/>
  <c r="E28" i="4"/>
  <c r="C28" i="4"/>
  <c r="Q25" i="4"/>
  <c r="O25" i="4"/>
  <c r="M25" i="4"/>
  <c r="K25" i="4"/>
  <c r="I25" i="4"/>
  <c r="G25" i="4"/>
  <c r="E25" i="4"/>
  <c r="C25" i="4"/>
  <c r="AK24" i="4"/>
  <c r="AI24" i="4"/>
  <c r="AK23" i="4"/>
  <c r="AI23" i="4"/>
  <c r="AK21" i="4"/>
  <c r="AI21" i="4"/>
  <c r="AK20" i="4"/>
  <c r="AI20" i="4"/>
  <c r="Q17" i="4"/>
  <c r="O17" i="4"/>
  <c r="M17" i="4"/>
  <c r="K17" i="4"/>
  <c r="I17" i="4"/>
  <c r="G17" i="4"/>
  <c r="E17" i="4"/>
  <c r="C17" i="4"/>
  <c r="AK16" i="4"/>
  <c r="AI16" i="4"/>
  <c r="AK15" i="4"/>
  <c r="AI15" i="4"/>
  <c r="AK13" i="4"/>
  <c r="AI13" i="4"/>
  <c r="AI12" i="4"/>
  <c r="AK58" i="4" l="1"/>
  <c r="AM58" i="4" s="1"/>
  <c r="AI30" i="4"/>
  <c r="AC30" i="4"/>
  <c r="AK30" i="4"/>
  <c r="AA28" i="4"/>
  <c r="AI17" i="4"/>
  <c r="AC29" i="4"/>
  <c r="AE31" i="4"/>
  <c r="AA29" i="4"/>
  <c r="AI29" i="4"/>
  <c r="AK31" i="4"/>
  <c r="AE29" i="4"/>
  <c r="Q33" i="4"/>
  <c r="AI28" i="4"/>
  <c r="AI25" i="4"/>
  <c r="G33" i="4"/>
  <c r="O33" i="4"/>
  <c r="AA31" i="4"/>
  <c r="AI31" i="4"/>
  <c r="I33" i="4"/>
  <c r="AK29" i="4"/>
  <c r="E33" i="4"/>
  <c r="M33" i="4"/>
  <c r="AC25" i="4"/>
  <c r="AC28" i="4"/>
  <c r="AK25" i="4"/>
  <c r="AK28" i="4"/>
  <c r="AK17" i="4"/>
  <c r="C33" i="4"/>
  <c r="K33" i="4"/>
  <c r="AA33" i="4" l="1"/>
  <c r="AI33" i="4"/>
  <c r="AE33" i="4"/>
  <c r="AK33" i="4"/>
  <c r="AC33" i="4"/>
  <c r="AM52" i="4" l="1"/>
  <c r="S52" i="4" l="1"/>
</calcChain>
</file>

<file path=xl/sharedStrings.xml><?xml version="1.0" encoding="utf-8"?>
<sst xmlns="http://schemas.openxmlformats.org/spreadsheetml/2006/main" count="76" uniqueCount="38">
  <si>
    <t>National Oilwell Varco, Inc.</t>
  </si>
  <si>
    <t>(In millions)</t>
  </si>
  <si>
    <t>Year To Date</t>
  </si>
  <si>
    <t>Q1</t>
  </si>
  <si>
    <t>Q2</t>
  </si>
  <si>
    <t>Q3</t>
  </si>
  <si>
    <t>Q4</t>
  </si>
  <si>
    <t>Revenues</t>
  </si>
  <si>
    <t xml:space="preserve">  Eliminations</t>
  </si>
  <si>
    <t xml:space="preserve">    Total</t>
  </si>
  <si>
    <t>Operating Income</t>
  </si>
  <si>
    <t>Operating Margins</t>
  </si>
  <si>
    <t>Equity Income in Unconsolidated Affiliates</t>
  </si>
  <si>
    <t xml:space="preserve">  Ending Backlog</t>
  </si>
  <si>
    <t xml:space="preserve">  Revenue</t>
  </si>
  <si>
    <t xml:space="preserve">  Order Additions, net</t>
  </si>
  <si>
    <t>Transaction and restructuring costs</t>
  </si>
  <si>
    <t>Litigation Settlement</t>
  </si>
  <si>
    <t xml:space="preserve">  Rig Systems</t>
  </si>
  <si>
    <t xml:space="preserve">  Rig Aftermarket</t>
  </si>
  <si>
    <t xml:space="preserve">  Completion &amp; Production Solutions</t>
  </si>
  <si>
    <t xml:space="preserve">  Wellbore Technologies</t>
  </si>
  <si>
    <t>Rig Systems:</t>
  </si>
  <si>
    <t>Completion &amp; Production Solutions:</t>
  </si>
  <si>
    <t>Proforma Selected Financial Data from Continuing Operations</t>
  </si>
  <si>
    <t xml:space="preserve">  Income from continuing operations</t>
  </si>
  <si>
    <t xml:space="preserve">  Operating (non-GAAP) diluted earnings per share</t>
  </si>
  <si>
    <t xml:space="preserve">  Income from discontinued operations</t>
  </si>
  <si>
    <t xml:space="preserve">  Net income attributable to Company</t>
  </si>
  <si>
    <t xml:space="preserve">  Amortization of intangible assets</t>
  </si>
  <si>
    <t>Operating non-GAAP Diluted EPS Data:</t>
  </si>
  <si>
    <t xml:space="preserve">  Tax Exposure</t>
  </si>
  <si>
    <t xml:space="preserve">  FX Adjustment</t>
  </si>
  <si>
    <t xml:space="preserve">  Venezuela asset write-down</t>
  </si>
  <si>
    <t xml:space="preserve">  Other items</t>
  </si>
  <si>
    <t>EBITDA excluding other items</t>
  </si>
  <si>
    <t>6 Months</t>
  </si>
  <si>
    <t xml:space="preserve">  Operating (non-GAAP) excluding amortization of purchased intangible assets diluted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</si>
</sst>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_);_(@_)"/>
    <numFmt numFmtId="165" formatCode="_(&quot;$&quot;* #,##0_);_(&quot;$&quot;* \(#,##0\);_(&quot;$&quot;* &quot;-&quot;??_);_(@_)"/>
    <numFmt numFmtId="166" formatCode="0.0%"/>
    <numFmt numFmtId="167" formatCode="_(&quot;$&quot;* #,##0_);_(&quot;$&quot;* \(#,##0\);_(&quot;$&quot;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2" applyFont="1"/>
    <xf numFmtId="0" fontId="3" fillId="0" borderId="0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0" xfId="2" applyFont="1" applyBorder="1"/>
    <xf numFmtId="0" fontId="3" fillId="0" borderId="12" xfId="2" applyFont="1" applyBorder="1"/>
    <xf numFmtId="0" fontId="3" fillId="0" borderId="13" xfId="2" applyFont="1" applyBorder="1"/>
    <xf numFmtId="0" fontId="3" fillId="0" borderId="14" xfId="2" applyFont="1" applyBorder="1"/>
    <xf numFmtId="0" fontId="3" fillId="0" borderId="15" xfId="2" applyFont="1" applyBorder="1"/>
    <xf numFmtId="164" fontId="3" fillId="0" borderId="12" xfId="3" applyNumberFormat="1" applyFont="1" applyBorder="1"/>
    <xf numFmtId="164" fontId="3" fillId="0" borderId="0" xfId="3" applyNumberFormat="1" applyFont="1" applyBorder="1"/>
    <xf numFmtId="164" fontId="3" fillId="0" borderId="13" xfId="3" applyNumberFormat="1" applyFont="1" applyBorder="1"/>
    <xf numFmtId="164" fontId="3" fillId="0" borderId="0" xfId="2" applyNumberFormat="1" applyFont="1"/>
    <xf numFmtId="165" fontId="3" fillId="0" borderId="12" xfId="3" applyNumberFormat="1" applyFont="1" applyBorder="1"/>
    <xf numFmtId="165" fontId="3" fillId="0" borderId="0" xfId="3" applyNumberFormat="1" applyFont="1" applyBorder="1"/>
    <xf numFmtId="165" fontId="3" fillId="0" borderId="13" xfId="3" applyNumberFormat="1" applyFont="1" applyBorder="1"/>
    <xf numFmtId="165" fontId="3" fillId="0" borderId="0" xfId="3" applyNumberFormat="1" applyFont="1"/>
    <xf numFmtId="165" fontId="3" fillId="0" borderId="14" xfId="3" applyNumberFormat="1" applyFont="1" applyBorder="1"/>
    <xf numFmtId="165" fontId="3" fillId="0" borderId="15" xfId="3" applyNumberFormat="1" applyFont="1" applyBorder="1"/>
    <xf numFmtId="0" fontId="3" fillId="0" borderId="0" xfId="2" quotePrefix="1" applyFont="1" applyAlignment="1">
      <alignment horizontal="left"/>
    </xf>
    <xf numFmtId="164" fontId="3" fillId="0" borderId="0" xfId="2" applyNumberFormat="1" applyFont="1" applyBorder="1"/>
    <xf numFmtId="164" fontId="3" fillId="0" borderId="14" xfId="2" applyNumberFormat="1" applyFont="1" applyBorder="1"/>
    <xf numFmtId="164" fontId="3" fillId="0" borderId="15" xfId="2" applyNumberFormat="1" applyFont="1" applyBorder="1"/>
    <xf numFmtId="164" fontId="3" fillId="0" borderId="7" xfId="3" applyNumberFormat="1" applyFont="1" applyBorder="1"/>
    <xf numFmtId="164" fontId="3" fillId="0" borderId="8" xfId="3" applyNumberFormat="1" applyFont="1" applyBorder="1"/>
    <xf numFmtId="164" fontId="3" fillId="0" borderId="9" xfId="3" applyNumberFormat="1" applyFont="1" applyBorder="1"/>
    <xf numFmtId="164" fontId="3" fillId="0" borderId="10" xfId="2" applyNumberFormat="1" applyFont="1" applyBorder="1"/>
    <xf numFmtId="164" fontId="3" fillId="0" borderId="8" xfId="2" applyNumberFormat="1" applyFont="1" applyBorder="1"/>
    <xf numFmtId="164" fontId="3" fillId="0" borderId="11" xfId="2" applyNumberFormat="1" applyFont="1" applyBorder="1"/>
    <xf numFmtId="164" fontId="3" fillId="0" borderId="12" xfId="2" applyNumberFormat="1" applyFont="1" applyBorder="1"/>
    <xf numFmtId="164" fontId="3" fillId="0" borderId="13" xfId="2" applyNumberFormat="1" applyFont="1" applyBorder="1"/>
    <xf numFmtId="0" fontId="3" fillId="0" borderId="0" xfId="2" applyFont="1" applyAlignment="1">
      <alignment horizontal="left"/>
    </xf>
    <xf numFmtId="166" fontId="3" fillId="0" borderId="12" xfId="4" applyNumberFormat="1" applyFont="1" applyBorder="1"/>
    <xf numFmtId="166" fontId="3" fillId="0" borderId="0" xfId="4" applyNumberFormat="1" applyFont="1" applyBorder="1"/>
    <xf numFmtId="166" fontId="3" fillId="0" borderId="13" xfId="4" applyNumberFormat="1" applyFont="1" applyBorder="1"/>
    <xf numFmtId="166" fontId="3" fillId="0" borderId="14" xfId="4" applyNumberFormat="1" applyFont="1" applyBorder="1"/>
    <xf numFmtId="166" fontId="3" fillId="0" borderId="15" xfId="4" applyNumberFormat="1" applyFont="1" applyBorder="1"/>
    <xf numFmtId="43" fontId="3" fillId="0" borderId="7" xfId="5" applyFont="1" applyBorder="1"/>
    <xf numFmtId="43" fontId="3" fillId="0" borderId="8" xfId="5" applyFont="1" applyBorder="1"/>
    <xf numFmtId="43" fontId="3" fillId="0" borderId="9" xfId="5" applyFont="1" applyBorder="1"/>
    <xf numFmtId="43" fontId="3" fillId="0" borderId="0" xfId="5" applyFont="1" applyBorder="1"/>
    <xf numFmtId="43" fontId="3" fillId="0" borderId="10" xfId="5" applyFont="1" applyBorder="1"/>
    <xf numFmtId="43" fontId="3" fillId="0" borderId="11" xfId="5" applyFont="1" applyBorder="1"/>
    <xf numFmtId="1" fontId="3" fillId="0" borderId="0" xfId="2" applyNumberFormat="1" applyFont="1" applyBorder="1"/>
    <xf numFmtId="0" fontId="3" fillId="0" borderId="17" xfId="2" applyFont="1" applyBorder="1"/>
    <xf numFmtId="167" fontId="3" fillId="0" borderId="12" xfId="2" applyNumberFormat="1" applyFont="1" applyBorder="1"/>
    <xf numFmtId="167" fontId="3" fillId="0" borderId="0" xfId="2" applyNumberFormat="1" applyFont="1" applyBorder="1"/>
    <xf numFmtId="167" fontId="3" fillId="0" borderId="13" xfId="2" applyNumberFormat="1" applyFont="1" applyBorder="1"/>
    <xf numFmtId="167" fontId="3" fillId="0" borderId="14" xfId="2" applyNumberFormat="1" applyFont="1" applyBorder="1"/>
    <xf numFmtId="167" fontId="3" fillId="0" borderId="15" xfId="2" applyNumberFormat="1" applyFont="1" applyBorder="1"/>
    <xf numFmtId="167" fontId="3" fillId="0" borderId="17" xfId="2" applyNumberFormat="1" applyFont="1" applyBorder="1"/>
    <xf numFmtId="167" fontId="3" fillId="0" borderId="18" xfId="2" applyNumberFormat="1" applyFont="1" applyBorder="1"/>
    <xf numFmtId="43" fontId="3" fillId="0" borderId="0" xfId="2" applyNumberFormat="1" applyFont="1"/>
    <xf numFmtId="43" fontId="3" fillId="0" borderId="0" xfId="2" applyNumberFormat="1" applyFont="1" applyBorder="1"/>
    <xf numFmtId="0" fontId="3" fillId="0" borderId="19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165" fontId="3" fillId="0" borderId="7" xfId="3" applyNumberFormat="1" applyFont="1" applyBorder="1"/>
    <xf numFmtId="165" fontId="3" fillId="0" borderId="8" xfId="3" applyNumberFormat="1" applyFont="1" applyBorder="1"/>
    <xf numFmtId="165" fontId="3" fillId="0" borderId="9" xfId="3" applyNumberFormat="1" applyFont="1" applyBorder="1"/>
    <xf numFmtId="165" fontId="3" fillId="0" borderId="16" xfId="3" applyNumberFormat="1" applyFont="1" applyBorder="1"/>
    <xf numFmtId="165" fontId="3" fillId="0" borderId="17" xfId="3" applyNumberFormat="1" applyFont="1" applyBorder="1"/>
    <xf numFmtId="166" fontId="3" fillId="0" borderId="12" xfId="1" applyNumberFormat="1" applyFont="1" applyBorder="1"/>
    <xf numFmtId="166" fontId="3" fillId="0" borderId="0" xfId="1" applyNumberFormat="1" applyFont="1" applyBorder="1"/>
    <xf numFmtId="166" fontId="3" fillId="0" borderId="13" xfId="1" applyNumberFormat="1" applyFont="1" applyBorder="1"/>
    <xf numFmtId="166" fontId="3" fillId="0" borderId="0" xfId="1" applyNumberFormat="1" applyFont="1"/>
    <xf numFmtId="166" fontId="3" fillId="0" borderId="14" xfId="1" applyNumberFormat="1" applyFont="1" applyBorder="1"/>
    <xf numFmtId="166" fontId="3" fillId="0" borderId="15" xfId="1" applyNumberFormat="1" applyFont="1" applyBorder="1"/>
    <xf numFmtId="0" fontId="3" fillId="0" borderId="21" xfId="2" applyFont="1" applyBorder="1"/>
    <xf numFmtId="0" fontId="3" fillId="0" borderId="22" xfId="2" applyFont="1" applyBorder="1"/>
    <xf numFmtId="0" fontId="3" fillId="0" borderId="20" xfId="2" applyFont="1" applyBorder="1"/>
    <xf numFmtId="0" fontId="3" fillId="0" borderId="23" xfId="2" applyFont="1" applyBorder="1"/>
    <xf numFmtId="0" fontId="3" fillId="0" borderId="24" xfId="2" applyFont="1" applyBorder="1"/>
    <xf numFmtId="0" fontId="3" fillId="0" borderId="10" xfId="2" quotePrefix="1" applyFont="1" applyBorder="1" applyAlignment="1">
      <alignment horizontal="left"/>
    </xf>
    <xf numFmtId="167" fontId="5" fillId="0" borderId="8" xfId="2" applyNumberFormat="1" applyFont="1" applyBorder="1" applyAlignment="1">
      <alignment horizontal="left"/>
    </xf>
    <xf numFmtId="167" fontId="3" fillId="0" borderId="8" xfId="2" applyNumberFormat="1" applyFont="1" applyBorder="1"/>
    <xf numFmtId="167" fontId="3" fillId="0" borderId="7" xfId="2" applyNumberFormat="1" applyFont="1" applyBorder="1"/>
    <xf numFmtId="167" fontId="3" fillId="0" borderId="9" xfId="2" applyNumberFormat="1" applyFont="1" applyBorder="1"/>
    <xf numFmtId="167" fontId="3" fillId="0" borderId="10" xfId="2" applyNumberFormat="1" applyFont="1" applyBorder="1"/>
    <xf numFmtId="0" fontId="3" fillId="0" borderId="8" xfId="2" applyFont="1" applyBorder="1"/>
    <xf numFmtId="167" fontId="3" fillId="0" borderId="11" xfId="2" applyNumberFormat="1" applyFont="1" applyBorder="1"/>
    <xf numFmtId="44" fontId="3" fillId="0" borderId="12" xfId="7" applyFont="1" applyBorder="1"/>
    <xf numFmtId="44" fontId="3" fillId="0" borderId="0" xfId="7" applyFont="1" applyBorder="1"/>
    <xf numFmtId="44" fontId="3" fillId="0" borderId="13" xfId="7" applyFont="1" applyBorder="1"/>
    <xf numFmtId="44" fontId="3" fillId="0" borderId="0" xfId="7" applyFont="1"/>
    <xf numFmtId="44" fontId="3" fillId="0" borderId="14" xfId="7" applyFont="1" applyBorder="1"/>
    <xf numFmtId="44" fontId="3" fillId="0" borderId="15" xfId="7" applyFont="1" applyBorder="1"/>
    <xf numFmtId="44" fontId="3" fillId="0" borderId="25" xfId="7" applyFont="1" applyBorder="1"/>
    <xf numFmtId="44" fontId="3" fillId="0" borderId="26" xfId="7" applyFont="1" applyBorder="1"/>
    <xf numFmtId="44" fontId="3" fillId="0" borderId="27" xfId="7" applyFont="1" applyBorder="1"/>
    <xf numFmtId="44" fontId="3" fillId="0" borderId="28" xfId="7" applyFont="1" applyBorder="1"/>
    <xf numFmtId="44" fontId="3" fillId="0" borderId="29" xfId="7" applyFont="1" applyBorder="1"/>
    <xf numFmtId="43" fontId="3" fillId="0" borderId="20" xfId="6" applyFont="1" applyBorder="1"/>
    <xf numFmtId="43" fontId="3" fillId="0" borderId="22" xfId="6" applyFont="1" applyBorder="1"/>
    <xf numFmtId="43" fontId="3" fillId="0" borderId="23" xfId="6" applyFont="1" applyBorder="1"/>
    <xf numFmtId="43" fontId="3" fillId="0" borderId="12" xfId="6" applyFont="1" applyBorder="1"/>
    <xf numFmtId="43" fontId="3" fillId="0" borderId="0" xfId="6" applyFont="1" applyBorder="1"/>
    <xf numFmtId="43" fontId="3" fillId="0" borderId="13" xfId="6" applyFont="1" applyBorder="1"/>
    <xf numFmtId="43" fontId="3" fillId="0" borderId="0" xfId="6" applyFont="1"/>
    <xf numFmtId="43" fontId="3" fillId="0" borderId="14" xfId="6" applyFont="1" applyBorder="1"/>
    <xf numFmtId="43" fontId="3" fillId="0" borderId="15" xfId="6" applyFont="1" applyBorder="1"/>
    <xf numFmtId="43" fontId="3" fillId="0" borderId="21" xfId="6" applyFont="1" applyBorder="1"/>
    <xf numFmtId="43" fontId="3" fillId="0" borderId="24" xfId="6" applyFont="1" applyBorder="1"/>
    <xf numFmtId="0" fontId="3" fillId="0" borderId="11" xfId="2" applyFont="1" applyBorder="1"/>
    <xf numFmtId="0" fontId="3" fillId="0" borderId="22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0" xfId="2" quotePrefix="1" applyFont="1"/>
    <xf numFmtId="0" fontId="3" fillId="0" borderId="3" xfId="2" applyFont="1" applyBorder="1"/>
    <xf numFmtId="167" fontId="3" fillId="0" borderId="16" xfId="2" applyNumberFormat="1" applyFont="1" applyBorder="1"/>
    <xf numFmtId="0" fontId="3" fillId="0" borderId="2" xfId="2" applyFont="1" applyBorder="1" applyAlignment="1"/>
    <xf numFmtId="0" fontId="3" fillId="0" borderId="3" xfId="2" applyFont="1" applyBorder="1" applyAlignment="1"/>
    <xf numFmtId="0" fontId="3" fillId="0" borderId="1" xfId="2" applyFont="1" applyBorder="1" applyAlignment="1">
      <alignment horizontal="center"/>
    </xf>
    <xf numFmtId="0" fontId="3" fillId="0" borderId="15" xfId="2" quotePrefix="1" applyFont="1" applyBorder="1"/>
    <xf numFmtId="0" fontId="3" fillId="0" borderId="2" xfId="2" applyFont="1" applyBorder="1"/>
    <xf numFmtId="0" fontId="3" fillId="0" borderId="31" xfId="2" applyFont="1" applyBorder="1"/>
    <xf numFmtId="165" fontId="3" fillId="0" borderId="31" xfId="3" applyNumberFormat="1" applyFont="1" applyBorder="1"/>
    <xf numFmtId="164" fontId="3" fillId="0" borderId="31" xfId="2" applyNumberFormat="1" applyFont="1" applyBorder="1"/>
    <xf numFmtId="166" fontId="3" fillId="0" borderId="31" xfId="1" applyNumberFormat="1" applyFont="1" applyBorder="1"/>
    <xf numFmtId="44" fontId="3" fillId="0" borderId="31" xfId="7" applyFont="1" applyBorder="1"/>
    <xf numFmtId="43" fontId="3" fillId="0" borderId="31" xfId="6" applyFont="1" applyBorder="1"/>
    <xf numFmtId="0" fontId="3" fillId="0" borderId="32" xfId="2" applyFont="1" applyBorder="1"/>
    <xf numFmtId="167" fontId="3" fillId="0" borderId="31" xfId="2" applyNumberFormat="1" applyFont="1" applyBorder="1"/>
    <xf numFmtId="167" fontId="5" fillId="0" borderId="30" xfId="2" applyNumberFormat="1" applyFont="1" applyBorder="1" applyAlignment="1">
      <alignment horizontal="left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</cellXfs>
  <cellStyles count="8">
    <cellStyle name="Comma" xfId="6" builtinId="3"/>
    <cellStyle name="Comma 2" xfId="5"/>
    <cellStyle name="Currency" xfId="7" builtinId="4"/>
    <cellStyle name="Currency 2" xfId="3"/>
    <cellStyle name="Normal" xfId="0" builtinId="0"/>
    <cellStyle name="Normal 2" xfId="2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M67"/>
  <sheetViews>
    <sheetView tabSelected="1" topLeftCell="A13" zoomScaleNormal="100" workbookViewId="0">
      <selection activeCell="AN51" sqref="AN51"/>
    </sheetView>
  </sheetViews>
  <sheetFormatPr defaultRowHeight="12.75" x14ac:dyDescent="0.2"/>
  <cols>
    <col min="1" max="1" width="46.42578125" style="1" bestFit="1" customWidth="1"/>
    <col min="2" max="2" width="2.7109375" style="1" customWidth="1"/>
    <col min="3" max="3" width="9.7109375" style="1" customWidth="1"/>
    <col min="4" max="4" width="2.7109375" style="1" customWidth="1"/>
    <col min="5" max="5" width="8.7109375" style="1" customWidth="1"/>
    <col min="6" max="6" width="2.7109375" style="1" customWidth="1"/>
    <col min="7" max="7" width="8.7109375" style="1" customWidth="1"/>
    <col min="8" max="8" width="2.7109375" style="1" customWidth="1"/>
    <col min="9" max="9" width="8.7109375" style="1" customWidth="1"/>
    <col min="10" max="10" width="2.7109375" style="1" customWidth="1"/>
    <col min="11" max="11" width="8.7109375" style="1" customWidth="1"/>
    <col min="12" max="12" width="2.7109375" style="1" customWidth="1"/>
    <col min="13" max="13" width="8.7109375" style="1" customWidth="1"/>
    <col min="14" max="14" width="2.7109375" style="1" customWidth="1"/>
    <col min="15" max="15" width="8.7109375" style="1" customWidth="1"/>
    <col min="16" max="16" width="2.7109375" style="1" customWidth="1"/>
    <col min="17" max="17" width="8.7109375" style="1" customWidth="1"/>
    <col min="18" max="18" width="2.7109375" style="1" customWidth="1"/>
    <col min="19" max="19" width="8.7109375" style="1" customWidth="1"/>
    <col min="20" max="20" width="2.7109375" style="1" customWidth="1"/>
    <col min="21" max="21" width="8.7109375" style="1" customWidth="1"/>
    <col min="22" max="22" width="2.7109375" style="1" hidden="1" customWidth="1"/>
    <col min="23" max="23" width="8.7109375" style="1" hidden="1" customWidth="1"/>
    <col min="24" max="24" width="2.7109375" style="1" hidden="1" customWidth="1"/>
    <col min="25" max="25" width="8.7109375" style="1" hidden="1" customWidth="1"/>
    <col min="26" max="26" width="2.7109375" style="1" customWidth="1"/>
    <col min="27" max="27" width="9.7109375" style="1" customWidth="1"/>
    <col min="28" max="28" width="2.7109375" style="1" customWidth="1"/>
    <col min="29" max="29" width="9.7109375" style="1" customWidth="1"/>
    <col min="30" max="30" width="2.7109375" style="1" customWidth="1"/>
    <col min="31" max="31" width="9.7109375" style="1" customWidth="1"/>
    <col min="32" max="32" width="2.7109375" style="1" customWidth="1"/>
    <col min="33" max="33" width="9.7109375" style="1" customWidth="1"/>
    <col min="34" max="34" width="2.7109375" style="1" customWidth="1"/>
    <col min="35" max="35" width="9.7109375" style="1" customWidth="1"/>
    <col min="36" max="36" width="2.7109375" style="1" customWidth="1"/>
    <col min="37" max="37" width="9.140625" style="1"/>
    <col min="38" max="38" width="2.7109375" style="1" customWidth="1"/>
    <col min="39" max="16384" width="9.140625" style="1"/>
  </cols>
  <sheetData>
    <row r="1" spans="1:39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</row>
    <row r="2" spans="1:39" x14ac:dyDescent="0.2">
      <c r="A2" s="133" t="s">
        <v>24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</row>
    <row r="3" spans="1:39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</row>
    <row r="7" spans="1:39" ht="13.5" thickBot="1" x14ac:dyDescent="0.25"/>
    <row r="8" spans="1:39" ht="15.75" customHeight="1" thickBot="1" x14ac:dyDescent="0.25">
      <c r="C8" s="134">
        <v>2013</v>
      </c>
      <c r="D8" s="135"/>
      <c r="E8" s="135"/>
      <c r="F8" s="135"/>
      <c r="G8" s="135"/>
      <c r="H8" s="135"/>
      <c r="I8" s="136"/>
      <c r="J8" s="2"/>
      <c r="K8" s="134">
        <v>2014</v>
      </c>
      <c r="L8" s="135"/>
      <c r="M8" s="135"/>
      <c r="N8" s="135"/>
      <c r="O8" s="135"/>
      <c r="P8" s="135"/>
      <c r="Q8" s="136"/>
      <c r="R8" s="2"/>
      <c r="S8" s="134">
        <v>2015</v>
      </c>
      <c r="T8" s="135"/>
      <c r="U8" s="135"/>
      <c r="V8" s="112"/>
      <c r="W8" s="112"/>
      <c r="X8" s="112"/>
      <c r="Y8" s="113"/>
      <c r="Z8" s="122"/>
      <c r="AA8" s="137" t="s">
        <v>2</v>
      </c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9"/>
    </row>
    <row r="9" spans="1:39" x14ac:dyDescent="0.2">
      <c r="C9" s="7" t="s">
        <v>3</v>
      </c>
      <c r="D9" s="2"/>
      <c r="E9" s="3" t="s">
        <v>4</v>
      </c>
      <c r="F9" s="2"/>
      <c r="G9" s="3" t="s">
        <v>5</v>
      </c>
      <c r="H9" s="2"/>
      <c r="I9" s="6" t="s">
        <v>6</v>
      </c>
      <c r="J9" s="2"/>
      <c r="K9" s="110" t="s">
        <v>3</v>
      </c>
      <c r="L9" s="109"/>
      <c r="M9" s="111" t="s">
        <v>4</v>
      </c>
      <c r="N9" s="2"/>
      <c r="O9" s="111" t="s">
        <v>5</v>
      </c>
      <c r="P9" s="2"/>
      <c r="Q9" s="6" t="s">
        <v>6</v>
      </c>
      <c r="R9" s="2"/>
      <c r="S9" s="119" t="s">
        <v>3</v>
      </c>
      <c r="T9" s="2"/>
      <c r="U9" s="112" t="s">
        <v>4</v>
      </c>
      <c r="V9" s="2"/>
      <c r="W9" s="112" t="s">
        <v>5</v>
      </c>
      <c r="X9" s="2"/>
      <c r="Y9" s="6" t="s">
        <v>6</v>
      </c>
      <c r="Z9" s="122"/>
      <c r="AA9" s="8">
        <v>2009</v>
      </c>
      <c r="AB9" s="9"/>
      <c r="AC9" s="5">
        <v>2010</v>
      </c>
      <c r="AD9" s="9"/>
      <c r="AE9" s="5">
        <v>2011</v>
      </c>
      <c r="AF9" s="9"/>
      <c r="AG9" s="5">
        <v>2012</v>
      </c>
      <c r="AH9" s="9"/>
      <c r="AI9" s="5">
        <v>2013</v>
      </c>
      <c r="AJ9" s="9"/>
      <c r="AK9" s="5">
        <v>2014</v>
      </c>
      <c r="AL9" s="9"/>
      <c r="AM9" s="59">
        <v>2015</v>
      </c>
    </row>
    <row r="10" spans="1:39" x14ac:dyDescent="0.2">
      <c r="C10" s="10"/>
      <c r="D10" s="9"/>
      <c r="E10" s="9"/>
      <c r="F10" s="9"/>
      <c r="G10" s="9"/>
      <c r="H10" s="9"/>
      <c r="I10" s="11"/>
      <c r="J10" s="9"/>
      <c r="K10" s="10"/>
      <c r="L10" s="9"/>
      <c r="M10" s="9"/>
      <c r="N10" s="9"/>
      <c r="O10" s="9"/>
      <c r="P10" s="9"/>
      <c r="Q10" s="11"/>
      <c r="R10" s="9"/>
      <c r="S10" s="10"/>
      <c r="T10" s="9"/>
      <c r="U10" s="9"/>
      <c r="V10" s="9"/>
      <c r="W10" s="9"/>
      <c r="X10" s="9"/>
      <c r="Y10" s="11"/>
      <c r="Z10" s="122"/>
      <c r="AA10" s="12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0" t="s">
        <v>36</v>
      </c>
    </row>
    <row r="11" spans="1:39" x14ac:dyDescent="0.2">
      <c r="A11" s="1" t="s">
        <v>7</v>
      </c>
      <c r="C11" s="10"/>
      <c r="D11" s="9"/>
      <c r="E11" s="9"/>
      <c r="F11" s="9"/>
      <c r="G11" s="9"/>
      <c r="H11" s="9"/>
      <c r="I11" s="11"/>
      <c r="J11" s="9"/>
      <c r="K11" s="10"/>
      <c r="L11" s="9"/>
      <c r="M11" s="9"/>
      <c r="N11" s="9"/>
      <c r="O11" s="9"/>
      <c r="P11" s="9"/>
      <c r="Q11" s="11"/>
      <c r="R11" s="9"/>
      <c r="S11" s="10"/>
      <c r="T11" s="9"/>
      <c r="U11" s="9"/>
      <c r="V11" s="9"/>
      <c r="W11" s="9"/>
      <c r="X11" s="9"/>
      <c r="Y11" s="11"/>
      <c r="Z11" s="122"/>
      <c r="AA11" s="12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3"/>
    </row>
    <row r="12" spans="1:39" x14ac:dyDescent="0.2">
      <c r="A12" s="1" t="s">
        <v>18</v>
      </c>
      <c r="B12" s="21"/>
      <c r="C12" s="18">
        <v>1911</v>
      </c>
      <c r="D12" s="19"/>
      <c r="E12" s="19">
        <v>2081</v>
      </c>
      <c r="F12" s="19"/>
      <c r="G12" s="19">
        <v>2061</v>
      </c>
      <c r="H12" s="19"/>
      <c r="I12" s="20">
        <v>2397</v>
      </c>
      <c r="J12" s="19"/>
      <c r="K12" s="18">
        <v>2256</v>
      </c>
      <c r="L12" s="19"/>
      <c r="M12" s="19">
        <v>2372</v>
      </c>
      <c r="N12" s="19"/>
      <c r="O12" s="19">
        <v>2659</v>
      </c>
      <c r="P12" s="19"/>
      <c r="Q12" s="20">
        <v>2561</v>
      </c>
      <c r="R12" s="19"/>
      <c r="S12" s="18">
        <v>2523</v>
      </c>
      <c r="T12" s="19"/>
      <c r="U12" s="19">
        <v>1930</v>
      </c>
      <c r="V12" s="19"/>
      <c r="W12" s="19"/>
      <c r="X12" s="19"/>
      <c r="Y12" s="20"/>
      <c r="Z12" s="123"/>
      <c r="AA12" s="22">
        <v>6712</v>
      </c>
      <c r="AB12" s="9"/>
      <c r="AC12" s="19">
        <v>5570</v>
      </c>
      <c r="AD12" s="9"/>
      <c r="AE12" s="19">
        <v>5686</v>
      </c>
      <c r="AF12" s="9"/>
      <c r="AG12" s="19">
        <v>7077</v>
      </c>
      <c r="AH12" s="9"/>
      <c r="AI12" s="19">
        <f>SUM(C12:I12)</f>
        <v>8450</v>
      </c>
      <c r="AJ12" s="9"/>
      <c r="AK12" s="19">
        <f>SUM(K12:Q12)</f>
        <v>9848</v>
      </c>
      <c r="AL12" s="9"/>
      <c r="AM12" s="23">
        <f>SUM(S12:Y12)</f>
        <v>4453</v>
      </c>
    </row>
    <row r="13" spans="1:39" x14ac:dyDescent="0.2">
      <c r="A13" s="24" t="s">
        <v>19</v>
      </c>
      <c r="B13" s="17"/>
      <c r="C13" s="14">
        <v>551</v>
      </c>
      <c r="D13" s="15"/>
      <c r="E13" s="15">
        <v>670</v>
      </c>
      <c r="F13" s="15"/>
      <c r="G13" s="15">
        <v>712</v>
      </c>
      <c r="H13" s="15"/>
      <c r="I13" s="16">
        <v>759</v>
      </c>
      <c r="J13" s="15"/>
      <c r="K13" s="14">
        <v>750</v>
      </c>
      <c r="L13" s="15"/>
      <c r="M13" s="15">
        <v>785</v>
      </c>
      <c r="N13" s="15"/>
      <c r="O13" s="15">
        <v>837</v>
      </c>
      <c r="P13" s="15"/>
      <c r="Q13" s="16">
        <v>850</v>
      </c>
      <c r="R13" s="15"/>
      <c r="S13" s="14">
        <v>719</v>
      </c>
      <c r="T13" s="15"/>
      <c r="U13" s="15">
        <v>657</v>
      </c>
      <c r="V13" s="15"/>
      <c r="W13" s="15"/>
      <c r="X13" s="15"/>
      <c r="Y13" s="16"/>
      <c r="Z13" s="124"/>
      <c r="AA13" s="26">
        <v>1518</v>
      </c>
      <c r="AB13" s="9"/>
      <c r="AC13" s="25">
        <v>1546</v>
      </c>
      <c r="AD13" s="9"/>
      <c r="AE13" s="25">
        <v>1876</v>
      </c>
      <c r="AF13" s="9"/>
      <c r="AG13" s="25">
        <v>2138</v>
      </c>
      <c r="AH13" s="9"/>
      <c r="AI13" s="25">
        <f t="shared" ref="AI13:AI16" si="0">SUM(C13:I13)</f>
        <v>2692</v>
      </c>
      <c r="AJ13" s="9"/>
      <c r="AK13" s="25">
        <f t="shared" ref="AK13:AK16" si="1">SUM(K13:Q13)</f>
        <v>3222</v>
      </c>
      <c r="AL13" s="9"/>
      <c r="AM13" s="27">
        <f>SUM(S13:Y13)</f>
        <v>1376</v>
      </c>
    </row>
    <row r="14" spans="1:39" x14ac:dyDescent="0.2">
      <c r="A14" s="24" t="s">
        <v>21</v>
      </c>
      <c r="B14" s="17"/>
      <c r="C14" s="14">
        <v>1223</v>
      </c>
      <c r="D14" s="15"/>
      <c r="E14" s="15">
        <v>1222</v>
      </c>
      <c r="F14" s="15"/>
      <c r="G14" s="15">
        <v>1293</v>
      </c>
      <c r="H14" s="15"/>
      <c r="I14" s="16">
        <v>1371</v>
      </c>
      <c r="J14" s="15"/>
      <c r="K14" s="14">
        <v>1278</v>
      </c>
      <c r="L14" s="15"/>
      <c r="M14" s="15">
        <v>1446</v>
      </c>
      <c r="N14" s="15"/>
      <c r="O14" s="15">
        <v>1469</v>
      </c>
      <c r="P14" s="15"/>
      <c r="Q14" s="16">
        <v>1529</v>
      </c>
      <c r="R14" s="15"/>
      <c r="S14" s="14">
        <v>1171</v>
      </c>
      <c r="T14" s="15"/>
      <c r="U14" s="15">
        <v>956</v>
      </c>
      <c r="V14" s="15"/>
      <c r="W14" s="15"/>
      <c r="X14" s="15"/>
      <c r="Y14" s="16"/>
      <c r="Z14" s="124"/>
      <c r="AA14" s="26">
        <v>3081</v>
      </c>
      <c r="AB14" s="9"/>
      <c r="AC14" s="25">
        <v>3389</v>
      </c>
      <c r="AD14" s="9"/>
      <c r="AE14" s="25">
        <v>4455</v>
      </c>
      <c r="AF14" s="9"/>
      <c r="AG14" s="25">
        <v>5184</v>
      </c>
      <c r="AH14" s="9"/>
      <c r="AI14" s="25">
        <f t="shared" ref="AI14" si="2">SUM(C14:I14)</f>
        <v>5109</v>
      </c>
      <c r="AJ14" s="9"/>
      <c r="AK14" s="25">
        <f t="shared" ref="AK14" si="3">SUM(K14:Q14)</f>
        <v>5722</v>
      </c>
      <c r="AL14" s="9"/>
      <c r="AM14" s="27">
        <f>SUM(S14:Y14)</f>
        <v>2127</v>
      </c>
    </row>
    <row r="15" spans="1:39" x14ac:dyDescent="0.2">
      <c r="A15" s="24" t="s">
        <v>20</v>
      </c>
      <c r="B15" s="17"/>
      <c r="C15" s="14">
        <v>1002</v>
      </c>
      <c r="D15" s="15"/>
      <c r="E15" s="15">
        <v>1057</v>
      </c>
      <c r="F15" s="15"/>
      <c r="G15" s="15">
        <v>1095</v>
      </c>
      <c r="H15" s="15"/>
      <c r="I15" s="16">
        <v>1155</v>
      </c>
      <c r="J15" s="15"/>
      <c r="K15" s="14">
        <v>1002</v>
      </c>
      <c r="L15" s="15"/>
      <c r="M15" s="15">
        <v>1127</v>
      </c>
      <c r="N15" s="15"/>
      <c r="O15" s="15">
        <v>1191</v>
      </c>
      <c r="P15" s="15"/>
      <c r="Q15" s="16">
        <v>1325</v>
      </c>
      <c r="R15" s="15"/>
      <c r="S15" s="14">
        <v>948</v>
      </c>
      <c r="T15" s="15"/>
      <c r="U15" s="15">
        <v>873</v>
      </c>
      <c r="V15" s="15"/>
      <c r="W15" s="15"/>
      <c r="X15" s="15"/>
      <c r="Y15" s="16"/>
      <c r="Z15" s="124"/>
      <c r="AA15" s="26">
        <v>1304</v>
      </c>
      <c r="AB15" s="9"/>
      <c r="AC15" s="25">
        <v>1360</v>
      </c>
      <c r="AD15" s="9"/>
      <c r="AE15" s="25">
        <v>2483</v>
      </c>
      <c r="AF15" s="9"/>
      <c r="AG15" s="25">
        <v>3994</v>
      </c>
      <c r="AH15" s="9"/>
      <c r="AI15" s="25">
        <f t="shared" si="0"/>
        <v>4309</v>
      </c>
      <c r="AJ15" s="9"/>
      <c r="AK15" s="25">
        <f t="shared" si="1"/>
        <v>4645</v>
      </c>
      <c r="AL15" s="9"/>
      <c r="AM15" s="27">
        <f>SUM(S15:Y15)</f>
        <v>1821</v>
      </c>
    </row>
    <row r="16" spans="1:39" x14ac:dyDescent="0.2">
      <c r="A16" s="24" t="s">
        <v>8</v>
      </c>
      <c r="B16" s="17"/>
      <c r="C16" s="28">
        <v>-311</v>
      </c>
      <c r="D16" s="15"/>
      <c r="E16" s="29">
        <v>-350</v>
      </c>
      <c r="F16" s="15"/>
      <c r="G16" s="29">
        <v>-400</v>
      </c>
      <c r="H16" s="15"/>
      <c r="I16" s="30">
        <v>-380</v>
      </c>
      <c r="J16" s="15"/>
      <c r="K16" s="28">
        <v>-397</v>
      </c>
      <c r="L16" s="15"/>
      <c r="M16" s="29">
        <v>-475</v>
      </c>
      <c r="N16" s="15"/>
      <c r="O16" s="29">
        <v>-569</v>
      </c>
      <c r="P16" s="15"/>
      <c r="Q16" s="30">
        <v>-556</v>
      </c>
      <c r="R16" s="15"/>
      <c r="S16" s="28">
        <v>-541</v>
      </c>
      <c r="T16" s="15"/>
      <c r="U16" s="29">
        <v>-507</v>
      </c>
      <c r="V16" s="15"/>
      <c r="W16" s="29"/>
      <c r="X16" s="15"/>
      <c r="Y16" s="30"/>
      <c r="Z16" s="124"/>
      <c r="AA16" s="31">
        <v>-820</v>
      </c>
      <c r="AB16" s="9"/>
      <c r="AC16" s="32">
        <v>-764</v>
      </c>
      <c r="AD16" s="9"/>
      <c r="AE16" s="32">
        <v>-1025</v>
      </c>
      <c r="AF16" s="9"/>
      <c r="AG16" s="32">
        <v>-1199</v>
      </c>
      <c r="AH16" s="9"/>
      <c r="AI16" s="32">
        <f t="shared" si="0"/>
        <v>-1441</v>
      </c>
      <c r="AJ16" s="9"/>
      <c r="AK16" s="32">
        <f t="shared" si="1"/>
        <v>-1997</v>
      </c>
      <c r="AL16" s="9"/>
      <c r="AM16" s="33">
        <f>SUM(S16:Y16)</f>
        <v>-1048</v>
      </c>
    </row>
    <row r="17" spans="1:39" x14ac:dyDescent="0.2">
      <c r="A17" s="24" t="s">
        <v>9</v>
      </c>
      <c r="B17" s="21"/>
      <c r="C17" s="18">
        <f>SUM(C12:C16)</f>
        <v>4376</v>
      </c>
      <c r="D17" s="19"/>
      <c r="E17" s="19">
        <f>SUM(E12:E16)</f>
        <v>4680</v>
      </c>
      <c r="F17" s="19"/>
      <c r="G17" s="19">
        <f>SUM(G12:G16)</f>
        <v>4761</v>
      </c>
      <c r="H17" s="19"/>
      <c r="I17" s="20">
        <f>SUM(I12:I16)</f>
        <v>5302</v>
      </c>
      <c r="J17" s="19"/>
      <c r="K17" s="18">
        <f>SUM(K12:K16)</f>
        <v>4889</v>
      </c>
      <c r="L17" s="19"/>
      <c r="M17" s="19">
        <f>SUM(M12:M16)</f>
        <v>5255</v>
      </c>
      <c r="N17" s="19"/>
      <c r="O17" s="19">
        <f>SUM(O12:O16)</f>
        <v>5587</v>
      </c>
      <c r="P17" s="19"/>
      <c r="Q17" s="20">
        <f>SUM(Q12:Q16)</f>
        <v>5709</v>
      </c>
      <c r="R17" s="19"/>
      <c r="S17" s="18">
        <f>SUM(S12:S16)</f>
        <v>4820</v>
      </c>
      <c r="T17" s="19"/>
      <c r="U17" s="19">
        <f>SUM(U12:U16)</f>
        <v>3909</v>
      </c>
      <c r="V17" s="19"/>
      <c r="W17" s="19">
        <f>SUM(W12:W16)</f>
        <v>0</v>
      </c>
      <c r="X17" s="19"/>
      <c r="Y17" s="20">
        <f>SUM(Y12:Y16)</f>
        <v>0</v>
      </c>
      <c r="Z17" s="123"/>
      <c r="AA17" s="22">
        <f>SUM(AA12:AA16)</f>
        <v>11795</v>
      </c>
      <c r="AB17" s="9"/>
      <c r="AC17" s="19">
        <f>SUM(AC12:AC16)</f>
        <v>11101</v>
      </c>
      <c r="AD17" s="9"/>
      <c r="AE17" s="19">
        <f>SUM(AE12:AE16)</f>
        <v>13475</v>
      </c>
      <c r="AF17" s="9"/>
      <c r="AG17" s="19">
        <f>SUM(AG12:AG16)</f>
        <v>17194</v>
      </c>
      <c r="AH17" s="9"/>
      <c r="AI17" s="19">
        <f>SUM(AI12:AI16)</f>
        <v>19119</v>
      </c>
      <c r="AJ17" s="9"/>
      <c r="AK17" s="19">
        <f>SUM(AK12:AK16)</f>
        <v>21440</v>
      </c>
      <c r="AL17" s="9"/>
      <c r="AM17" s="23">
        <f>SUM(AM12:AM16)</f>
        <v>8729</v>
      </c>
    </row>
    <row r="18" spans="1:39" x14ac:dyDescent="0.2">
      <c r="B18" s="17"/>
      <c r="C18" s="34"/>
      <c r="D18" s="25"/>
      <c r="E18" s="25"/>
      <c r="F18" s="25"/>
      <c r="G18" s="25"/>
      <c r="H18" s="25"/>
      <c r="I18" s="35"/>
      <c r="J18" s="25"/>
      <c r="K18" s="34"/>
      <c r="L18" s="25"/>
      <c r="M18" s="25"/>
      <c r="N18" s="25"/>
      <c r="O18" s="25"/>
      <c r="P18" s="25"/>
      <c r="Q18" s="35"/>
      <c r="R18" s="25"/>
      <c r="S18" s="34"/>
      <c r="T18" s="25"/>
      <c r="U18" s="25"/>
      <c r="V18" s="25"/>
      <c r="W18" s="25"/>
      <c r="X18" s="25"/>
      <c r="Y18" s="35"/>
      <c r="Z18" s="124"/>
      <c r="AA18" s="26"/>
      <c r="AB18" s="9"/>
      <c r="AC18" s="25"/>
      <c r="AD18" s="9"/>
      <c r="AE18" s="25"/>
      <c r="AF18" s="9"/>
      <c r="AG18" s="25"/>
      <c r="AH18" s="9"/>
      <c r="AI18" s="25"/>
      <c r="AJ18" s="9"/>
      <c r="AK18" s="25"/>
      <c r="AL18" s="9"/>
      <c r="AM18" s="27"/>
    </row>
    <row r="19" spans="1:39" x14ac:dyDescent="0.2">
      <c r="A19" s="1" t="s">
        <v>10</v>
      </c>
      <c r="B19" s="17"/>
      <c r="C19" s="34"/>
      <c r="D19" s="25"/>
      <c r="E19" s="25"/>
      <c r="F19" s="25"/>
      <c r="G19" s="25"/>
      <c r="H19" s="25"/>
      <c r="I19" s="35"/>
      <c r="J19" s="25"/>
      <c r="K19" s="34"/>
      <c r="L19" s="25"/>
      <c r="M19" s="25"/>
      <c r="N19" s="25"/>
      <c r="O19" s="25"/>
      <c r="P19" s="25"/>
      <c r="Q19" s="35"/>
      <c r="R19" s="25"/>
      <c r="S19" s="34"/>
      <c r="T19" s="25"/>
      <c r="U19" s="25"/>
      <c r="V19" s="25"/>
      <c r="W19" s="25"/>
      <c r="X19" s="25"/>
      <c r="Y19" s="35"/>
      <c r="Z19" s="124"/>
      <c r="AA19" s="26"/>
      <c r="AB19" s="9"/>
      <c r="AC19" s="25"/>
      <c r="AD19" s="9"/>
      <c r="AE19" s="25"/>
      <c r="AF19" s="9"/>
      <c r="AG19" s="25"/>
      <c r="AH19" s="9"/>
      <c r="AI19" s="25"/>
      <c r="AJ19" s="9"/>
      <c r="AK19" s="25"/>
      <c r="AL19" s="9"/>
      <c r="AM19" s="27"/>
    </row>
    <row r="20" spans="1:39" x14ac:dyDescent="0.2">
      <c r="A20" s="1" t="s">
        <v>18</v>
      </c>
      <c r="B20" s="21"/>
      <c r="C20" s="18">
        <v>372</v>
      </c>
      <c r="D20" s="19"/>
      <c r="E20" s="19">
        <v>393</v>
      </c>
      <c r="F20" s="19"/>
      <c r="G20" s="19">
        <v>392</v>
      </c>
      <c r="H20" s="19"/>
      <c r="I20" s="20">
        <v>458</v>
      </c>
      <c r="J20" s="19"/>
      <c r="K20" s="18">
        <v>451</v>
      </c>
      <c r="L20" s="19"/>
      <c r="M20" s="19">
        <v>501</v>
      </c>
      <c r="N20" s="19"/>
      <c r="O20" s="19">
        <v>533</v>
      </c>
      <c r="P20" s="19"/>
      <c r="Q20" s="20">
        <v>511</v>
      </c>
      <c r="R20" s="19"/>
      <c r="S20" s="18">
        <v>488</v>
      </c>
      <c r="T20" s="19"/>
      <c r="U20" s="19">
        <v>395</v>
      </c>
      <c r="V20" s="19"/>
      <c r="W20" s="19"/>
      <c r="X20" s="19"/>
      <c r="Y20" s="20"/>
      <c r="Z20" s="123"/>
      <c r="AA20" s="22">
        <v>1876</v>
      </c>
      <c r="AB20" s="9"/>
      <c r="AC20" s="19">
        <v>1636</v>
      </c>
      <c r="AD20" s="9"/>
      <c r="AE20" s="19">
        <v>1569</v>
      </c>
      <c r="AF20" s="9"/>
      <c r="AG20" s="19">
        <v>1685</v>
      </c>
      <c r="AH20" s="9"/>
      <c r="AI20" s="19">
        <f t="shared" ref="AI20:AI24" si="4">SUM(C20:I20)</f>
        <v>1615</v>
      </c>
      <c r="AJ20" s="9"/>
      <c r="AK20" s="19">
        <f t="shared" ref="AK20:AK24" si="5">SUM(K20:Q20)</f>
        <v>1996</v>
      </c>
      <c r="AL20" s="9"/>
      <c r="AM20" s="23">
        <f>SUM(S20:Y20)</f>
        <v>883</v>
      </c>
    </row>
    <row r="21" spans="1:39" x14ac:dyDescent="0.2">
      <c r="A21" s="24" t="s">
        <v>19</v>
      </c>
      <c r="B21" s="17"/>
      <c r="C21" s="14">
        <v>142</v>
      </c>
      <c r="D21" s="15"/>
      <c r="E21" s="15">
        <v>189</v>
      </c>
      <c r="F21" s="15"/>
      <c r="G21" s="15">
        <v>202</v>
      </c>
      <c r="H21" s="15"/>
      <c r="I21" s="16">
        <v>196</v>
      </c>
      <c r="J21" s="15"/>
      <c r="K21" s="14">
        <v>191</v>
      </c>
      <c r="L21" s="15"/>
      <c r="M21" s="15">
        <v>217</v>
      </c>
      <c r="N21" s="15"/>
      <c r="O21" s="15">
        <v>229</v>
      </c>
      <c r="P21" s="15"/>
      <c r="Q21" s="16">
        <v>245</v>
      </c>
      <c r="R21" s="15"/>
      <c r="S21" s="14">
        <v>199</v>
      </c>
      <c r="T21" s="15"/>
      <c r="U21" s="15">
        <v>145</v>
      </c>
      <c r="V21" s="15"/>
      <c r="W21" s="15"/>
      <c r="X21" s="15"/>
      <c r="Y21" s="16"/>
      <c r="Z21" s="124"/>
      <c r="AA21" s="26">
        <v>413</v>
      </c>
      <c r="AB21" s="9"/>
      <c r="AC21" s="25">
        <v>435</v>
      </c>
      <c r="AD21" s="9"/>
      <c r="AE21" s="25">
        <v>528</v>
      </c>
      <c r="AF21" s="9"/>
      <c r="AG21" s="25">
        <v>594</v>
      </c>
      <c r="AH21" s="9"/>
      <c r="AI21" s="25">
        <f t="shared" si="4"/>
        <v>729</v>
      </c>
      <c r="AJ21" s="9"/>
      <c r="AK21" s="25">
        <f t="shared" si="5"/>
        <v>882</v>
      </c>
      <c r="AL21" s="9"/>
      <c r="AM21" s="27">
        <f>SUM(S21:Y21)</f>
        <v>344</v>
      </c>
    </row>
    <row r="22" spans="1:39" x14ac:dyDescent="0.2">
      <c r="A22" s="24" t="s">
        <v>21</v>
      </c>
      <c r="B22" s="17"/>
      <c r="C22" s="14">
        <v>208</v>
      </c>
      <c r="D22" s="15"/>
      <c r="E22" s="15">
        <v>195</v>
      </c>
      <c r="F22" s="15"/>
      <c r="G22" s="15">
        <v>206</v>
      </c>
      <c r="H22" s="15"/>
      <c r="I22" s="16">
        <v>245</v>
      </c>
      <c r="J22" s="15"/>
      <c r="K22" s="14">
        <v>224</v>
      </c>
      <c r="L22" s="15"/>
      <c r="M22" s="15">
        <v>269</v>
      </c>
      <c r="N22" s="15"/>
      <c r="O22" s="15">
        <v>278</v>
      </c>
      <c r="P22" s="15"/>
      <c r="Q22" s="16">
        <v>276</v>
      </c>
      <c r="R22" s="15"/>
      <c r="S22" s="14">
        <v>124</v>
      </c>
      <c r="T22" s="15"/>
      <c r="U22" s="15">
        <v>47</v>
      </c>
      <c r="V22" s="15"/>
      <c r="W22" s="15"/>
      <c r="X22" s="15"/>
      <c r="Y22" s="16"/>
      <c r="Z22" s="124"/>
      <c r="AA22" s="26">
        <v>303</v>
      </c>
      <c r="AB22" s="9"/>
      <c r="AC22" s="25">
        <v>377</v>
      </c>
      <c r="AD22" s="9"/>
      <c r="AE22" s="25">
        <v>736</v>
      </c>
      <c r="AF22" s="9"/>
      <c r="AG22" s="25">
        <v>983</v>
      </c>
      <c r="AH22" s="9"/>
      <c r="AI22" s="25">
        <f t="shared" ref="AI22" si="6">SUM(C22:I22)</f>
        <v>854</v>
      </c>
      <c r="AJ22" s="9"/>
      <c r="AK22" s="25">
        <f t="shared" ref="AK22" si="7">SUM(K22:Q22)</f>
        <v>1047</v>
      </c>
      <c r="AL22" s="9"/>
      <c r="AM22" s="27">
        <f>SUM(S22:Y22)</f>
        <v>171</v>
      </c>
    </row>
    <row r="23" spans="1:39" x14ac:dyDescent="0.2">
      <c r="A23" s="24" t="s">
        <v>20</v>
      </c>
      <c r="B23" s="17"/>
      <c r="C23" s="14">
        <v>172</v>
      </c>
      <c r="D23" s="15"/>
      <c r="E23" s="15">
        <v>163</v>
      </c>
      <c r="F23" s="15"/>
      <c r="G23" s="15">
        <v>176</v>
      </c>
      <c r="H23" s="15"/>
      <c r="I23" s="16">
        <v>184</v>
      </c>
      <c r="J23" s="15"/>
      <c r="K23" s="14">
        <v>143</v>
      </c>
      <c r="L23" s="15"/>
      <c r="M23" s="15">
        <v>158</v>
      </c>
      <c r="N23" s="15"/>
      <c r="O23" s="15">
        <v>184</v>
      </c>
      <c r="P23" s="15"/>
      <c r="Q23" s="16">
        <v>215</v>
      </c>
      <c r="R23" s="15"/>
      <c r="S23" s="14">
        <v>108</v>
      </c>
      <c r="T23" s="15"/>
      <c r="U23" s="15">
        <v>81</v>
      </c>
      <c r="V23" s="15"/>
      <c r="W23" s="15"/>
      <c r="X23" s="15"/>
      <c r="Y23" s="16"/>
      <c r="Z23" s="124"/>
      <c r="AA23" s="26">
        <v>218</v>
      </c>
      <c r="AB23" s="9"/>
      <c r="AC23" s="25">
        <v>262</v>
      </c>
      <c r="AD23" s="9"/>
      <c r="AE23" s="25">
        <v>480</v>
      </c>
      <c r="AF23" s="9"/>
      <c r="AG23" s="25">
        <v>774</v>
      </c>
      <c r="AH23" s="9"/>
      <c r="AI23" s="25">
        <f t="shared" si="4"/>
        <v>695</v>
      </c>
      <c r="AJ23" s="9"/>
      <c r="AK23" s="25">
        <f t="shared" si="5"/>
        <v>700</v>
      </c>
      <c r="AL23" s="9"/>
      <c r="AM23" s="27">
        <f>SUM(S23:Y23)</f>
        <v>189</v>
      </c>
    </row>
    <row r="24" spans="1:39" x14ac:dyDescent="0.2">
      <c r="A24" s="24" t="s">
        <v>8</v>
      </c>
      <c r="B24" s="17"/>
      <c r="C24" s="28">
        <v>-137</v>
      </c>
      <c r="D24" s="15"/>
      <c r="E24" s="29">
        <v>-170</v>
      </c>
      <c r="F24" s="15"/>
      <c r="G24" s="29">
        <v>-185</v>
      </c>
      <c r="H24" s="15"/>
      <c r="I24" s="30">
        <v>-158</v>
      </c>
      <c r="J24" s="15"/>
      <c r="K24" s="28">
        <v>-192</v>
      </c>
      <c r="L24" s="15"/>
      <c r="M24" s="29">
        <v>-200</v>
      </c>
      <c r="N24" s="15"/>
      <c r="O24" s="29">
        <v>-235</v>
      </c>
      <c r="P24" s="15"/>
      <c r="Q24" s="30">
        <v>-229</v>
      </c>
      <c r="R24" s="15"/>
      <c r="S24" s="28">
        <v>-227</v>
      </c>
      <c r="T24" s="15"/>
      <c r="U24" s="29">
        <v>-213</v>
      </c>
      <c r="V24" s="15"/>
      <c r="W24" s="29"/>
      <c r="X24" s="15"/>
      <c r="Y24" s="30"/>
      <c r="Z24" s="124"/>
      <c r="AA24" s="31">
        <v>-312</v>
      </c>
      <c r="AB24" s="9"/>
      <c r="AC24" s="32">
        <v>-329</v>
      </c>
      <c r="AD24" s="9"/>
      <c r="AE24" s="32">
        <v>-463</v>
      </c>
      <c r="AF24" s="9"/>
      <c r="AG24" s="32">
        <v>-516</v>
      </c>
      <c r="AH24" s="9"/>
      <c r="AI24" s="32">
        <f t="shared" si="4"/>
        <v>-650</v>
      </c>
      <c r="AJ24" s="9"/>
      <c r="AK24" s="32">
        <f t="shared" si="5"/>
        <v>-856</v>
      </c>
      <c r="AL24" s="9"/>
      <c r="AM24" s="33">
        <f>SUM(S24:Y24)</f>
        <v>-440</v>
      </c>
    </row>
    <row r="25" spans="1:39" x14ac:dyDescent="0.2">
      <c r="A25" s="24" t="s">
        <v>9</v>
      </c>
      <c r="B25" s="21"/>
      <c r="C25" s="18">
        <f>SUM(C20:C24)</f>
        <v>757</v>
      </c>
      <c r="D25" s="19"/>
      <c r="E25" s="19">
        <f>SUM(E20:E24)</f>
        <v>770</v>
      </c>
      <c r="F25" s="19"/>
      <c r="G25" s="19">
        <f>SUM(G20:G24)</f>
        <v>791</v>
      </c>
      <c r="H25" s="19"/>
      <c r="I25" s="20">
        <f>SUM(I20:I24)</f>
        <v>925</v>
      </c>
      <c r="J25" s="19"/>
      <c r="K25" s="18">
        <f>SUM(K20:K24)</f>
        <v>817</v>
      </c>
      <c r="L25" s="19"/>
      <c r="M25" s="19">
        <f>SUM(M20:M24)</f>
        <v>945</v>
      </c>
      <c r="N25" s="19"/>
      <c r="O25" s="19">
        <f>SUM(O20:O24)</f>
        <v>989</v>
      </c>
      <c r="P25" s="19"/>
      <c r="Q25" s="20">
        <f>SUM(Q20:Q24)</f>
        <v>1018</v>
      </c>
      <c r="R25" s="19"/>
      <c r="S25" s="18">
        <f>SUM(S20:S24)</f>
        <v>692</v>
      </c>
      <c r="T25" s="19"/>
      <c r="U25" s="19">
        <f>SUM(U20:U24)</f>
        <v>455</v>
      </c>
      <c r="V25" s="19"/>
      <c r="W25" s="19">
        <f>SUM(W20:W24)</f>
        <v>0</v>
      </c>
      <c r="X25" s="19"/>
      <c r="Y25" s="20">
        <f>SUM(Y20:Y24)</f>
        <v>0</v>
      </c>
      <c r="Z25" s="123"/>
      <c r="AA25" s="22">
        <f>SUM(AA20:AA24)</f>
        <v>2498</v>
      </c>
      <c r="AB25" s="9"/>
      <c r="AC25" s="19">
        <f>SUM(AC20:AC24)</f>
        <v>2381</v>
      </c>
      <c r="AD25" s="9"/>
      <c r="AE25" s="19">
        <f>SUM(AE20:AE24)</f>
        <v>2850</v>
      </c>
      <c r="AF25" s="9"/>
      <c r="AG25" s="19">
        <f>SUM(AG20:AG24)</f>
        <v>3520</v>
      </c>
      <c r="AH25" s="9"/>
      <c r="AI25" s="19">
        <f>SUM(AI20:AI24)</f>
        <v>3243</v>
      </c>
      <c r="AJ25" s="9"/>
      <c r="AK25" s="19">
        <f>SUM(AK20:AK24)</f>
        <v>3769</v>
      </c>
      <c r="AL25" s="9"/>
      <c r="AM25" s="23">
        <f>SUM(AM20:AM24)</f>
        <v>1147</v>
      </c>
    </row>
    <row r="26" spans="1:39" x14ac:dyDescent="0.2">
      <c r="C26" s="10"/>
      <c r="D26" s="9"/>
      <c r="E26" s="9"/>
      <c r="F26" s="9"/>
      <c r="G26" s="9"/>
      <c r="H26" s="9"/>
      <c r="I26" s="11"/>
      <c r="J26" s="9"/>
      <c r="K26" s="10"/>
      <c r="L26" s="9"/>
      <c r="M26" s="9"/>
      <c r="N26" s="9"/>
      <c r="O26" s="9"/>
      <c r="P26" s="9"/>
      <c r="Q26" s="11"/>
      <c r="R26" s="9"/>
      <c r="S26" s="10"/>
      <c r="T26" s="9"/>
      <c r="U26" s="9"/>
      <c r="V26" s="9"/>
      <c r="W26" s="9"/>
      <c r="X26" s="9"/>
      <c r="Y26" s="11"/>
      <c r="Z26" s="122"/>
      <c r="AA26" s="12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13"/>
    </row>
    <row r="27" spans="1:39" x14ac:dyDescent="0.2">
      <c r="A27" s="24" t="s">
        <v>11</v>
      </c>
      <c r="C27" s="10"/>
      <c r="D27" s="9"/>
      <c r="E27" s="9"/>
      <c r="F27" s="9"/>
      <c r="G27" s="9"/>
      <c r="H27" s="9"/>
      <c r="I27" s="11"/>
      <c r="J27" s="9"/>
      <c r="K27" s="10"/>
      <c r="L27" s="9"/>
      <c r="M27" s="9"/>
      <c r="N27" s="9"/>
      <c r="O27" s="9"/>
      <c r="P27" s="9"/>
      <c r="Q27" s="11"/>
      <c r="R27" s="9"/>
      <c r="S27" s="10"/>
      <c r="T27" s="9"/>
      <c r="U27" s="9"/>
      <c r="V27" s="9"/>
      <c r="W27" s="9"/>
      <c r="X27" s="9"/>
      <c r="Y27" s="11"/>
      <c r="Z27" s="122"/>
      <c r="AA27" s="12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13"/>
    </row>
    <row r="28" spans="1:39" x14ac:dyDescent="0.2">
      <c r="A28" s="1" t="s">
        <v>18</v>
      </c>
      <c r="C28" s="37">
        <f>+C20/C12</f>
        <v>0.19466248037676609</v>
      </c>
      <c r="D28" s="38"/>
      <c r="E28" s="38">
        <f>+E20/E12</f>
        <v>0.18885151369533879</v>
      </c>
      <c r="F28" s="38"/>
      <c r="G28" s="38">
        <f>+G20/G12</f>
        <v>0.19019893255701115</v>
      </c>
      <c r="H28" s="38"/>
      <c r="I28" s="39">
        <f>+I20/I12</f>
        <v>0.19107217355027117</v>
      </c>
      <c r="J28" s="38"/>
      <c r="K28" s="37">
        <f>+K20/K12</f>
        <v>0.19991134751773049</v>
      </c>
      <c r="L28" s="38"/>
      <c r="M28" s="38">
        <f>+M20/M12</f>
        <v>0.21121416526138279</v>
      </c>
      <c r="N28" s="38"/>
      <c r="O28" s="38">
        <f>+O20/O12</f>
        <v>0.20045129748025572</v>
      </c>
      <c r="P28" s="38"/>
      <c r="Q28" s="39">
        <f>+Q20/Q12</f>
        <v>0.19953143303397111</v>
      </c>
      <c r="R28" s="38"/>
      <c r="S28" s="37">
        <f>+S20/S12</f>
        <v>0.19342053111375346</v>
      </c>
      <c r="T28" s="38"/>
      <c r="U28" s="38">
        <f>+U20/U12</f>
        <v>0.20466321243523317</v>
      </c>
      <c r="V28" s="38"/>
      <c r="W28" s="38" t="e">
        <f>+W20/W12</f>
        <v>#DIV/0!</v>
      </c>
      <c r="X28" s="38"/>
      <c r="Y28" s="39" t="e">
        <f>+Y20/Y12</f>
        <v>#DIV/0!</v>
      </c>
      <c r="Z28" s="122"/>
      <c r="AA28" s="40">
        <f>+AA20/AA12</f>
        <v>0.27949940405244339</v>
      </c>
      <c r="AB28" s="9"/>
      <c r="AC28" s="38">
        <f>+AC20/AC12</f>
        <v>0.29371633752244164</v>
      </c>
      <c r="AD28" s="9"/>
      <c r="AE28" s="38">
        <f>+AE20/AE12</f>
        <v>0.27594090749208583</v>
      </c>
      <c r="AF28" s="9"/>
      <c r="AG28" s="38">
        <f>+AG20/AG12</f>
        <v>0.23809523809523808</v>
      </c>
      <c r="AH28" s="9"/>
      <c r="AI28" s="38">
        <f>+AI20/AI12</f>
        <v>0.19112426035502958</v>
      </c>
      <c r="AJ28" s="9"/>
      <c r="AK28" s="38">
        <f>+AK20/AK12</f>
        <v>0.20268074735987002</v>
      </c>
      <c r="AL28" s="9"/>
      <c r="AM28" s="41">
        <f>+AM20/AM12</f>
        <v>0.1982932854255558</v>
      </c>
    </row>
    <row r="29" spans="1:39" x14ac:dyDescent="0.2">
      <c r="A29" s="24" t="s">
        <v>19</v>
      </c>
      <c r="C29" s="37">
        <f>+C21/C13</f>
        <v>0.25771324863883849</v>
      </c>
      <c r="D29" s="38"/>
      <c r="E29" s="38">
        <f>+E21/E13</f>
        <v>0.282089552238806</v>
      </c>
      <c r="F29" s="38"/>
      <c r="G29" s="38">
        <f>+G21/G13</f>
        <v>0.28370786516853935</v>
      </c>
      <c r="H29" s="38"/>
      <c r="I29" s="39">
        <f>+I21/I13</f>
        <v>0.25823451910408435</v>
      </c>
      <c r="J29" s="38"/>
      <c r="K29" s="37">
        <f>+K21/K13</f>
        <v>0.25466666666666665</v>
      </c>
      <c r="L29" s="38"/>
      <c r="M29" s="38">
        <f>+M21/M13</f>
        <v>0.27643312101910827</v>
      </c>
      <c r="N29" s="38"/>
      <c r="O29" s="38">
        <f>+O21/O13</f>
        <v>0.27359617682198328</v>
      </c>
      <c r="P29" s="38"/>
      <c r="Q29" s="39">
        <f>+Q21/Q13</f>
        <v>0.28823529411764703</v>
      </c>
      <c r="R29" s="38"/>
      <c r="S29" s="37">
        <f>+S21/S13</f>
        <v>0.27677329624478442</v>
      </c>
      <c r="T29" s="38"/>
      <c r="U29" s="38">
        <f>+U21/U13</f>
        <v>0.22070015220700151</v>
      </c>
      <c r="V29" s="38"/>
      <c r="W29" s="38" t="e">
        <f>+W21/W13</f>
        <v>#DIV/0!</v>
      </c>
      <c r="X29" s="38"/>
      <c r="Y29" s="39" t="e">
        <f>+Y21/Y13</f>
        <v>#DIV/0!</v>
      </c>
      <c r="Z29" s="122"/>
      <c r="AA29" s="40">
        <f>+AA21/AA13</f>
        <v>0.27206851119894598</v>
      </c>
      <c r="AB29" s="9"/>
      <c r="AC29" s="38">
        <f>+AC21/AC13</f>
        <v>0.28137128072445017</v>
      </c>
      <c r="AD29" s="9"/>
      <c r="AE29" s="38">
        <f>+AE21/AE13</f>
        <v>0.28144989339019189</v>
      </c>
      <c r="AF29" s="9"/>
      <c r="AG29" s="38">
        <f>+AG21/AG13</f>
        <v>0.27782974742750233</v>
      </c>
      <c r="AH29" s="9"/>
      <c r="AI29" s="38">
        <f>+AI21/AI13</f>
        <v>0.27080237741456165</v>
      </c>
      <c r="AJ29" s="9"/>
      <c r="AK29" s="38">
        <f>+AK21/AK13</f>
        <v>0.27374301675977653</v>
      </c>
      <c r="AL29" s="9"/>
      <c r="AM29" s="41">
        <f>+AM21/AM13</f>
        <v>0.25</v>
      </c>
    </row>
    <row r="30" spans="1:39" x14ac:dyDescent="0.2">
      <c r="A30" s="24" t="s">
        <v>21</v>
      </c>
      <c r="B30" s="70"/>
      <c r="C30" s="67">
        <f>+C22/C14</f>
        <v>0.17007358953393295</v>
      </c>
      <c r="D30" s="68"/>
      <c r="E30" s="68">
        <f>+E22/E14</f>
        <v>0.15957446808510639</v>
      </c>
      <c r="F30" s="68"/>
      <c r="G30" s="68">
        <f>+G22/G14</f>
        <v>0.15931941221964424</v>
      </c>
      <c r="H30" s="68"/>
      <c r="I30" s="69">
        <f>+I22/I14</f>
        <v>0.17870167760758571</v>
      </c>
      <c r="J30" s="68"/>
      <c r="K30" s="67">
        <f>+K22/K14</f>
        <v>0.17527386541471049</v>
      </c>
      <c r="L30" s="68"/>
      <c r="M30" s="68">
        <f>+M22/M14</f>
        <v>0.18603042876901799</v>
      </c>
      <c r="N30" s="68"/>
      <c r="O30" s="68">
        <f>+O22/O14</f>
        <v>0.18924438393464943</v>
      </c>
      <c r="P30" s="68"/>
      <c r="Q30" s="69">
        <f>+Q22/Q14</f>
        <v>0.18051013734466972</v>
      </c>
      <c r="R30" s="68"/>
      <c r="S30" s="67">
        <f>+S22/S14</f>
        <v>0.10589239965841162</v>
      </c>
      <c r="T30" s="68"/>
      <c r="U30" s="68">
        <f>+U22/U14</f>
        <v>4.9163179916317995E-2</v>
      </c>
      <c r="V30" s="68"/>
      <c r="W30" s="68" t="e">
        <f>+W22/W14</f>
        <v>#DIV/0!</v>
      </c>
      <c r="X30" s="68"/>
      <c r="Y30" s="69" t="e">
        <f>+Y22/Y14</f>
        <v>#DIV/0!</v>
      </c>
      <c r="Z30" s="125"/>
      <c r="AA30" s="71">
        <f>+AA22/AA14</f>
        <v>9.8344693281402148E-2</v>
      </c>
      <c r="AB30" s="68"/>
      <c r="AC30" s="68">
        <f>+AC22/AC14</f>
        <v>0.11124225435231631</v>
      </c>
      <c r="AD30" s="68"/>
      <c r="AE30" s="68">
        <f>+AE22/AE14</f>
        <v>0.16520763187429854</v>
      </c>
      <c r="AF30" s="68"/>
      <c r="AG30" s="68">
        <f>+AG22/AG14</f>
        <v>0.18962191358024691</v>
      </c>
      <c r="AH30" s="68"/>
      <c r="AI30" s="68">
        <f>+AI22/AI14</f>
        <v>0.16715599921706792</v>
      </c>
      <c r="AJ30" s="68"/>
      <c r="AK30" s="68">
        <f>+AK22/AK14</f>
        <v>0.18297797972736804</v>
      </c>
      <c r="AL30" s="68"/>
      <c r="AM30" s="72">
        <f>+AM22/AM14</f>
        <v>8.0394922425952045E-2</v>
      </c>
    </row>
    <row r="31" spans="1:39" x14ac:dyDescent="0.2">
      <c r="A31" s="24" t="s">
        <v>20</v>
      </c>
      <c r="C31" s="37">
        <f>+C23/C15</f>
        <v>0.17165668662674652</v>
      </c>
      <c r="D31" s="38"/>
      <c r="E31" s="38">
        <f>+E23/E15</f>
        <v>0.15421002838221382</v>
      </c>
      <c r="F31" s="38"/>
      <c r="G31" s="38">
        <f>+G23/G15</f>
        <v>0.16073059360730593</v>
      </c>
      <c r="H31" s="38"/>
      <c r="I31" s="39">
        <f>+I23/I15</f>
        <v>0.15930735930735931</v>
      </c>
      <c r="J31" s="38"/>
      <c r="K31" s="37">
        <f>+K23/K15</f>
        <v>0.14271457085828343</v>
      </c>
      <c r="L31" s="38"/>
      <c r="M31" s="38">
        <f>+M23/M15</f>
        <v>0.1401952085181899</v>
      </c>
      <c r="N31" s="38"/>
      <c r="O31" s="38">
        <f>+O23/O15</f>
        <v>0.15449202350965574</v>
      </c>
      <c r="P31" s="38"/>
      <c r="Q31" s="39">
        <f>+Q23/Q15</f>
        <v>0.16226415094339622</v>
      </c>
      <c r="R31" s="38"/>
      <c r="S31" s="37">
        <f>+S23/S15</f>
        <v>0.11392405063291139</v>
      </c>
      <c r="T31" s="38"/>
      <c r="U31" s="38">
        <f>+U23/U15</f>
        <v>9.2783505154639179E-2</v>
      </c>
      <c r="V31" s="38"/>
      <c r="W31" s="38" t="e">
        <f>+W23/W15</f>
        <v>#DIV/0!</v>
      </c>
      <c r="X31" s="38"/>
      <c r="Y31" s="39" t="e">
        <f>+Y23/Y15</f>
        <v>#DIV/0!</v>
      </c>
      <c r="Z31" s="122"/>
      <c r="AA31" s="40">
        <f>+AA23/AA15</f>
        <v>0.16717791411042945</v>
      </c>
      <c r="AB31" s="9"/>
      <c r="AC31" s="38">
        <f>+AC23/AC15</f>
        <v>0.19264705882352942</v>
      </c>
      <c r="AD31" s="9"/>
      <c r="AE31" s="38">
        <f>+AE23/AE15</f>
        <v>0.19331453886427707</v>
      </c>
      <c r="AF31" s="9"/>
      <c r="AG31" s="38">
        <f>+AG23/AG15</f>
        <v>0.19379068602904356</v>
      </c>
      <c r="AH31" s="9"/>
      <c r="AI31" s="38">
        <f>+AI23/AI15</f>
        <v>0.16129032258064516</v>
      </c>
      <c r="AJ31" s="9"/>
      <c r="AK31" s="38">
        <f>+AK23/AK15</f>
        <v>0.15069967707212056</v>
      </c>
      <c r="AL31" s="9"/>
      <c r="AM31" s="41">
        <f>+AM23/AM15</f>
        <v>0.10378912685337727</v>
      </c>
    </row>
    <row r="32" spans="1:39" x14ac:dyDescent="0.2">
      <c r="A32" s="24" t="s">
        <v>8</v>
      </c>
      <c r="C32" s="42">
        <v>0</v>
      </c>
      <c r="D32" s="45"/>
      <c r="E32" s="43">
        <v>0</v>
      </c>
      <c r="F32" s="45"/>
      <c r="G32" s="43">
        <v>0</v>
      </c>
      <c r="H32" s="45"/>
      <c r="I32" s="44">
        <v>0</v>
      </c>
      <c r="J32" s="45"/>
      <c r="K32" s="42">
        <v>0</v>
      </c>
      <c r="L32" s="45"/>
      <c r="M32" s="43">
        <v>0</v>
      </c>
      <c r="N32" s="45"/>
      <c r="O32" s="43">
        <v>0</v>
      </c>
      <c r="P32" s="45"/>
      <c r="Q32" s="44">
        <v>0</v>
      </c>
      <c r="R32" s="45"/>
      <c r="S32" s="42">
        <v>0</v>
      </c>
      <c r="T32" s="45"/>
      <c r="U32" s="43">
        <v>0</v>
      </c>
      <c r="V32" s="45"/>
      <c r="W32" s="43">
        <v>0</v>
      </c>
      <c r="X32" s="45"/>
      <c r="Y32" s="44">
        <v>0</v>
      </c>
      <c r="Z32" s="122"/>
      <c r="AA32" s="46">
        <v>0</v>
      </c>
      <c r="AB32" s="9"/>
      <c r="AC32" s="43">
        <v>0</v>
      </c>
      <c r="AD32" s="9"/>
      <c r="AE32" s="43">
        <v>0</v>
      </c>
      <c r="AF32" s="9"/>
      <c r="AG32" s="43">
        <v>0</v>
      </c>
      <c r="AH32" s="9"/>
      <c r="AI32" s="43">
        <v>0</v>
      </c>
      <c r="AJ32" s="9"/>
      <c r="AK32" s="43">
        <v>0</v>
      </c>
      <c r="AL32" s="9"/>
      <c r="AM32" s="47">
        <v>0</v>
      </c>
    </row>
    <row r="33" spans="1:39" x14ac:dyDescent="0.2">
      <c r="A33" s="24" t="s">
        <v>9</v>
      </c>
      <c r="C33" s="37">
        <f>+C25/C17</f>
        <v>0.17298903107861061</v>
      </c>
      <c r="D33" s="38"/>
      <c r="E33" s="38">
        <f>+E25/E17</f>
        <v>0.16452991452991453</v>
      </c>
      <c r="F33" s="38"/>
      <c r="G33" s="38">
        <f>+G25/G17</f>
        <v>0.16614156689771056</v>
      </c>
      <c r="H33" s="38"/>
      <c r="I33" s="39">
        <f>+I25/I17</f>
        <v>0.17446246699358733</v>
      </c>
      <c r="J33" s="38"/>
      <c r="K33" s="37">
        <f>+K25/K17</f>
        <v>0.16710983841276333</v>
      </c>
      <c r="L33" s="38"/>
      <c r="M33" s="38">
        <f>+M25/M17</f>
        <v>0.17982873453853473</v>
      </c>
      <c r="N33" s="38"/>
      <c r="O33" s="38">
        <f>+O25/O17</f>
        <v>0.17701807768032934</v>
      </c>
      <c r="P33" s="38"/>
      <c r="Q33" s="39">
        <f>+Q25/Q17</f>
        <v>0.17831494132072168</v>
      </c>
      <c r="R33" s="38"/>
      <c r="S33" s="37">
        <f>+S25/S17</f>
        <v>0.14356846473029045</v>
      </c>
      <c r="T33" s="38"/>
      <c r="U33" s="38">
        <f>+U25/U17</f>
        <v>0.11639805576873881</v>
      </c>
      <c r="V33" s="38"/>
      <c r="W33" s="38" t="e">
        <f>+W25/W17</f>
        <v>#DIV/0!</v>
      </c>
      <c r="X33" s="38"/>
      <c r="Y33" s="39" t="e">
        <f>+Y25/Y17</f>
        <v>#DIV/0!</v>
      </c>
      <c r="Z33" s="122"/>
      <c r="AA33" s="40">
        <f>+AA25/AA17</f>
        <v>0.21178465451462483</v>
      </c>
      <c r="AB33" s="9"/>
      <c r="AC33" s="38">
        <f>+AC25/AC17</f>
        <v>0.21448518151517881</v>
      </c>
      <c r="AD33" s="9"/>
      <c r="AE33" s="38">
        <f>+AE25/AE17</f>
        <v>0.21150278293135436</v>
      </c>
      <c r="AF33" s="9"/>
      <c r="AG33" s="38">
        <f>+AG25/AG17</f>
        <v>0.20472257764336396</v>
      </c>
      <c r="AH33" s="9"/>
      <c r="AI33" s="38">
        <f>+AI25/AI17</f>
        <v>0.16962184214655579</v>
      </c>
      <c r="AJ33" s="9"/>
      <c r="AK33" s="38">
        <f>+AK25/AK17</f>
        <v>0.17579291044776119</v>
      </c>
      <c r="AL33" s="9"/>
      <c r="AM33" s="41">
        <f>+AM25/AM17</f>
        <v>0.13140107687020278</v>
      </c>
    </row>
    <row r="34" spans="1:39" x14ac:dyDescent="0.2">
      <c r="C34" s="10"/>
      <c r="D34" s="9"/>
      <c r="E34" s="9"/>
      <c r="F34" s="9"/>
      <c r="G34" s="9"/>
      <c r="H34" s="9"/>
      <c r="I34" s="11"/>
      <c r="J34" s="9"/>
      <c r="K34" s="10"/>
      <c r="L34" s="9"/>
      <c r="M34" s="9"/>
      <c r="N34" s="9"/>
      <c r="O34" s="9"/>
      <c r="P34" s="9"/>
      <c r="Q34" s="11"/>
      <c r="R34" s="9"/>
      <c r="S34" s="10"/>
      <c r="T34" s="9"/>
      <c r="U34" s="9"/>
      <c r="V34" s="9"/>
      <c r="W34" s="9"/>
      <c r="X34" s="9"/>
      <c r="Y34" s="11"/>
      <c r="Z34" s="122"/>
      <c r="AA34" s="12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13"/>
    </row>
    <row r="35" spans="1:39" x14ac:dyDescent="0.2">
      <c r="A35" s="1" t="s">
        <v>12</v>
      </c>
      <c r="B35" s="21"/>
      <c r="C35" s="18">
        <v>19</v>
      </c>
      <c r="D35" s="19"/>
      <c r="E35" s="19">
        <v>15</v>
      </c>
      <c r="F35" s="19"/>
      <c r="G35" s="19">
        <v>13</v>
      </c>
      <c r="H35" s="19"/>
      <c r="I35" s="20">
        <v>16</v>
      </c>
      <c r="J35" s="19"/>
      <c r="K35" s="18">
        <v>10</v>
      </c>
      <c r="L35" s="19"/>
      <c r="M35" s="19">
        <v>23</v>
      </c>
      <c r="N35" s="19"/>
      <c r="O35" s="19">
        <v>9</v>
      </c>
      <c r="P35" s="19"/>
      <c r="Q35" s="20">
        <v>16</v>
      </c>
      <c r="R35" s="19"/>
      <c r="S35" s="18">
        <v>9</v>
      </c>
      <c r="T35" s="19"/>
      <c r="U35" s="19">
        <v>7</v>
      </c>
      <c r="V35" s="19"/>
      <c r="W35" s="19"/>
      <c r="X35" s="19"/>
      <c r="Y35" s="20"/>
      <c r="Z35" s="123"/>
      <c r="AA35" s="22">
        <v>47</v>
      </c>
      <c r="AB35" s="48"/>
      <c r="AC35" s="19">
        <v>36</v>
      </c>
      <c r="AD35" s="48"/>
      <c r="AE35" s="19">
        <v>46</v>
      </c>
      <c r="AF35" s="48"/>
      <c r="AG35" s="19">
        <v>58</v>
      </c>
      <c r="AH35" s="48"/>
      <c r="AI35" s="19">
        <f>SUM(C35:I35)</f>
        <v>63</v>
      </c>
      <c r="AJ35" s="48"/>
      <c r="AK35" s="19">
        <f>SUM(K35:Q35)</f>
        <v>58</v>
      </c>
      <c r="AL35" s="48"/>
      <c r="AM35" s="23">
        <f>SUM(S35:Y35)</f>
        <v>16</v>
      </c>
    </row>
    <row r="36" spans="1:39" x14ac:dyDescent="0.2">
      <c r="C36" s="10"/>
      <c r="D36" s="9"/>
      <c r="E36" s="9"/>
      <c r="F36" s="9"/>
      <c r="G36" s="9"/>
      <c r="H36" s="9"/>
      <c r="I36" s="11"/>
      <c r="J36" s="9"/>
      <c r="K36" s="10"/>
      <c r="L36" s="9"/>
      <c r="M36" s="9"/>
      <c r="N36" s="9"/>
      <c r="O36" s="9"/>
      <c r="P36" s="9"/>
      <c r="Q36" s="11"/>
      <c r="R36" s="9"/>
      <c r="S36" s="10"/>
      <c r="T36" s="9"/>
      <c r="U36" s="9"/>
      <c r="V36" s="9"/>
      <c r="W36" s="9"/>
      <c r="X36" s="9"/>
      <c r="Y36" s="11"/>
      <c r="Z36" s="122"/>
      <c r="AA36" s="12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13"/>
    </row>
    <row r="37" spans="1:39" x14ac:dyDescent="0.2">
      <c r="A37" s="1" t="s">
        <v>35</v>
      </c>
      <c r="B37" s="21"/>
      <c r="C37" s="18">
        <v>936</v>
      </c>
      <c r="D37" s="19"/>
      <c r="E37" s="19">
        <v>985</v>
      </c>
      <c r="F37" s="19"/>
      <c r="G37" s="19">
        <v>982</v>
      </c>
      <c r="H37" s="19"/>
      <c r="I37" s="20">
        <v>1122</v>
      </c>
      <c r="J37" s="19"/>
      <c r="K37" s="18">
        <v>1022</v>
      </c>
      <c r="L37" s="19"/>
      <c r="M37" s="19">
        <v>1141</v>
      </c>
      <c r="N37" s="19"/>
      <c r="O37" s="19">
        <v>1207</v>
      </c>
      <c r="P37" s="19"/>
      <c r="Q37" s="20">
        <v>1216</v>
      </c>
      <c r="R37" s="19"/>
      <c r="S37" s="18">
        <v>837</v>
      </c>
      <c r="T37" s="19"/>
      <c r="U37" s="19">
        <v>627</v>
      </c>
      <c r="V37" s="19"/>
      <c r="W37" s="19"/>
      <c r="X37" s="19"/>
      <c r="Y37" s="20"/>
      <c r="Z37" s="123"/>
      <c r="AA37" s="22">
        <v>2924</v>
      </c>
      <c r="AB37" s="48"/>
      <c r="AC37" s="19">
        <v>2920</v>
      </c>
      <c r="AD37" s="48"/>
      <c r="AE37" s="19">
        <v>3433</v>
      </c>
      <c r="AF37" s="48"/>
      <c r="AG37" s="19">
        <v>4156</v>
      </c>
      <c r="AH37" s="48"/>
      <c r="AI37" s="19">
        <f>SUM(C37:I37)</f>
        <v>4025</v>
      </c>
      <c r="AJ37" s="48"/>
      <c r="AK37" s="19">
        <f>SUM(K37:Q37)</f>
        <v>4586</v>
      </c>
      <c r="AL37" s="48"/>
      <c r="AM37" s="23">
        <f>SUM(S37:Y37)</f>
        <v>1464</v>
      </c>
    </row>
    <row r="38" spans="1:39" x14ac:dyDescent="0.2">
      <c r="B38" s="21"/>
      <c r="C38" s="18"/>
      <c r="D38" s="19"/>
      <c r="E38" s="19"/>
      <c r="F38" s="19"/>
      <c r="G38" s="19"/>
      <c r="H38" s="19"/>
      <c r="I38" s="20"/>
      <c r="J38" s="19"/>
      <c r="K38" s="18"/>
      <c r="L38" s="19"/>
      <c r="M38" s="19"/>
      <c r="N38" s="19"/>
      <c r="O38" s="19"/>
      <c r="P38" s="19"/>
      <c r="Q38" s="20"/>
      <c r="R38" s="19"/>
      <c r="S38" s="18"/>
      <c r="T38" s="19"/>
      <c r="U38" s="19"/>
      <c r="V38" s="19"/>
      <c r="W38" s="19"/>
      <c r="X38" s="19"/>
      <c r="Y38" s="20"/>
      <c r="Z38" s="123"/>
      <c r="AA38" s="22"/>
      <c r="AB38" s="48"/>
      <c r="AC38" s="19"/>
      <c r="AD38" s="48"/>
      <c r="AE38" s="19"/>
      <c r="AF38" s="48"/>
      <c r="AG38" s="19"/>
      <c r="AH38" s="48"/>
      <c r="AI38" s="19"/>
      <c r="AJ38" s="48"/>
      <c r="AK38" s="19"/>
      <c r="AL38" s="48"/>
      <c r="AM38" s="23"/>
    </row>
    <row r="39" spans="1:39" x14ac:dyDescent="0.2">
      <c r="A39" s="1" t="s">
        <v>30</v>
      </c>
      <c r="B39" s="21"/>
      <c r="C39" s="18"/>
      <c r="D39" s="19"/>
      <c r="E39" s="19"/>
      <c r="F39" s="19"/>
      <c r="G39" s="19"/>
      <c r="H39" s="19"/>
      <c r="I39" s="20"/>
      <c r="J39" s="19"/>
      <c r="K39" s="18"/>
      <c r="L39" s="19"/>
      <c r="M39" s="19"/>
      <c r="N39" s="19"/>
      <c r="O39" s="19"/>
      <c r="P39" s="19"/>
      <c r="Q39" s="20"/>
      <c r="R39" s="19"/>
      <c r="S39" s="18"/>
      <c r="T39" s="19"/>
      <c r="U39" s="19"/>
      <c r="V39" s="19"/>
      <c r="W39" s="19"/>
      <c r="X39" s="19"/>
      <c r="Y39" s="20"/>
      <c r="Z39" s="123"/>
      <c r="AA39" s="22"/>
      <c r="AB39" s="48"/>
      <c r="AC39" s="19"/>
      <c r="AD39" s="48"/>
      <c r="AE39" s="19"/>
      <c r="AF39" s="48"/>
      <c r="AG39" s="19"/>
      <c r="AH39" s="48"/>
      <c r="AI39" s="19"/>
      <c r="AJ39" s="48"/>
      <c r="AK39" s="19"/>
      <c r="AL39" s="48"/>
      <c r="AM39" s="23"/>
    </row>
    <row r="40" spans="1:39" x14ac:dyDescent="0.2">
      <c r="A40" s="1" t="s">
        <v>28</v>
      </c>
      <c r="B40" s="89"/>
      <c r="C40" s="86">
        <v>1.17</v>
      </c>
      <c r="D40" s="87"/>
      <c r="E40" s="87">
        <v>1.2430000000000001</v>
      </c>
      <c r="F40" s="87"/>
      <c r="G40" s="87">
        <v>1.4930000000000001</v>
      </c>
      <c r="H40" s="87"/>
      <c r="I40" s="88">
        <v>1.53</v>
      </c>
      <c r="J40" s="87"/>
      <c r="K40" s="86">
        <v>1.37</v>
      </c>
      <c r="L40" s="87"/>
      <c r="M40" s="87">
        <v>1.44</v>
      </c>
      <c r="N40" s="87"/>
      <c r="O40" s="87">
        <v>1.62</v>
      </c>
      <c r="P40" s="87"/>
      <c r="Q40" s="88">
        <v>1.39</v>
      </c>
      <c r="R40" s="87"/>
      <c r="S40" s="86">
        <v>0.76</v>
      </c>
      <c r="T40" s="87"/>
      <c r="U40" s="87">
        <v>0.74</v>
      </c>
      <c r="V40" s="87"/>
      <c r="W40" s="87"/>
      <c r="X40" s="87"/>
      <c r="Y40" s="88"/>
      <c r="Z40" s="126"/>
      <c r="AA40" s="90">
        <v>3.98</v>
      </c>
      <c r="AB40" s="87"/>
      <c r="AC40" s="87">
        <v>3.98</v>
      </c>
      <c r="AD40" s="87"/>
      <c r="AE40" s="87">
        <v>4.7</v>
      </c>
      <c r="AF40" s="87"/>
      <c r="AG40" s="87">
        <v>5.83</v>
      </c>
      <c r="AH40" s="87"/>
      <c r="AI40" s="87">
        <v>5.44</v>
      </c>
      <c r="AJ40" s="87"/>
      <c r="AK40" s="87">
        <v>5.82</v>
      </c>
      <c r="AL40" s="87"/>
      <c r="AM40" s="91">
        <v>1.51</v>
      </c>
    </row>
    <row r="41" spans="1:39" x14ac:dyDescent="0.2">
      <c r="A41" s="1" t="s">
        <v>27</v>
      </c>
      <c r="B41" s="103"/>
      <c r="C41" s="100">
        <v>-0.1</v>
      </c>
      <c r="D41" s="101"/>
      <c r="E41" s="101">
        <v>-0.09</v>
      </c>
      <c r="F41" s="101"/>
      <c r="G41" s="101">
        <v>-0.09</v>
      </c>
      <c r="H41" s="101"/>
      <c r="I41" s="102">
        <v>-7.0000000000000007E-2</v>
      </c>
      <c r="J41" s="101"/>
      <c r="K41" s="100">
        <v>-0.09</v>
      </c>
      <c r="L41" s="101"/>
      <c r="M41" s="101">
        <v>-0.02</v>
      </c>
      <c r="N41" s="101"/>
      <c r="O41" s="101">
        <v>0</v>
      </c>
      <c r="P41" s="101"/>
      <c r="Q41" s="102">
        <v>0</v>
      </c>
      <c r="R41" s="101"/>
      <c r="S41" s="100">
        <v>0</v>
      </c>
      <c r="T41" s="101"/>
      <c r="U41" s="101">
        <v>0</v>
      </c>
      <c r="V41" s="101"/>
      <c r="W41" s="101"/>
      <c r="X41" s="101"/>
      <c r="Y41" s="102"/>
      <c r="Z41" s="127"/>
      <c r="AA41" s="104">
        <v>-7.0000000000000007E-2</v>
      </c>
      <c r="AB41" s="101"/>
      <c r="AC41" s="101">
        <v>-0.12</v>
      </c>
      <c r="AD41" s="101"/>
      <c r="AE41" s="101">
        <v>-0.2</v>
      </c>
      <c r="AF41" s="101"/>
      <c r="AG41" s="101">
        <v>-0.25</v>
      </c>
      <c r="AH41" s="101"/>
      <c r="AI41" s="101">
        <v>-0.35</v>
      </c>
      <c r="AJ41" s="101"/>
      <c r="AK41" s="101">
        <v>-0.12</v>
      </c>
      <c r="AL41" s="101"/>
      <c r="AM41" s="105">
        <v>0</v>
      </c>
    </row>
    <row r="42" spans="1:39" x14ac:dyDescent="0.2">
      <c r="A42" s="1" t="s">
        <v>25</v>
      </c>
      <c r="B42" s="103"/>
      <c r="C42" s="97">
        <v>1.07</v>
      </c>
      <c r="D42" s="101"/>
      <c r="E42" s="98">
        <v>1.1499999999999999</v>
      </c>
      <c r="F42" s="101"/>
      <c r="G42" s="98">
        <v>1.4</v>
      </c>
      <c r="H42" s="101"/>
      <c r="I42" s="99">
        <v>1.46</v>
      </c>
      <c r="J42" s="101"/>
      <c r="K42" s="97">
        <v>1.2749999999999999</v>
      </c>
      <c r="L42" s="101"/>
      <c r="M42" s="98">
        <v>1.42</v>
      </c>
      <c r="N42" s="101"/>
      <c r="O42" s="98">
        <f>SUM(O40:O41)</f>
        <v>1.62</v>
      </c>
      <c r="P42" s="101"/>
      <c r="Q42" s="99">
        <f>SUM(Q40:Q41)</f>
        <v>1.39</v>
      </c>
      <c r="R42" s="101"/>
      <c r="S42" s="97">
        <f>SUM(S40:S41)</f>
        <v>0.76</v>
      </c>
      <c r="T42" s="101"/>
      <c r="U42" s="98">
        <f>SUM(U40:U41)</f>
        <v>0.74</v>
      </c>
      <c r="V42" s="101"/>
      <c r="W42" s="98">
        <f>SUM(W40:W41)</f>
        <v>0</v>
      </c>
      <c r="X42" s="101"/>
      <c r="Y42" s="99">
        <f>SUM(Y40:Y41)</f>
        <v>0</v>
      </c>
      <c r="Z42" s="127"/>
      <c r="AA42" s="106">
        <v>3.91</v>
      </c>
      <c r="AB42" s="101"/>
      <c r="AC42" s="98">
        <v>3.86</v>
      </c>
      <c r="AD42" s="101"/>
      <c r="AE42" s="98">
        <v>4.5</v>
      </c>
      <c r="AF42" s="101"/>
      <c r="AG42" s="98">
        <v>5.56</v>
      </c>
      <c r="AH42" s="101"/>
      <c r="AI42" s="98">
        <v>5.09</v>
      </c>
      <c r="AJ42" s="101"/>
      <c r="AK42" s="98">
        <v>5.7</v>
      </c>
      <c r="AL42" s="101"/>
      <c r="AM42" s="107">
        <v>1.51</v>
      </c>
    </row>
    <row r="43" spans="1:39" x14ac:dyDescent="0.2">
      <c r="A43" s="1" t="s">
        <v>34</v>
      </c>
      <c r="B43" s="103"/>
      <c r="C43" s="100">
        <v>0.12</v>
      </c>
      <c r="D43" s="101"/>
      <c r="E43" s="101">
        <v>0.09</v>
      </c>
      <c r="F43" s="101"/>
      <c r="G43" s="101">
        <v>-0.16</v>
      </c>
      <c r="H43" s="101"/>
      <c r="I43" s="102">
        <v>0.03</v>
      </c>
      <c r="J43" s="101"/>
      <c r="K43" s="100">
        <v>0.01</v>
      </c>
      <c r="L43" s="101"/>
      <c r="M43" s="101">
        <v>0.05</v>
      </c>
      <c r="N43" s="101"/>
      <c r="O43" s="101">
        <v>0</v>
      </c>
      <c r="P43" s="101"/>
      <c r="Q43" s="102">
        <v>0.30000000000000004</v>
      </c>
      <c r="R43" s="101"/>
      <c r="S43" s="100">
        <v>0.19</v>
      </c>
      <c r="T43" s="101"/>
      <c r="U43" s="101">
        <v>0.03</v>
      </c>
      <c r="V43" s="101"/>
      <c r="W43" s="101"/>
      <c r="X43" s="101"/>
      <c r="Y43" s="102"/>
      <c r="Z43" s="127"/>
      <c r="AA43" s="104">
        <v>0.09</v>
      </c>
      <c r="AB43" s="101"/>
      <c r="AC43" s="101">
        <v>0.11</v>
      </c>
      <c r="AD43" s="101"/>
      <c r="AE43" s="101">
        <v>7.0000000000000007E-2</v>
      </c>
      <c r="AF43" s="101"/>
      <c r="AG43" s="101">
        <v>0.01</v>
      </c>
      <c r="AH43" s="101"/>
      <c r="AI43" s="101">
        <v>0.08</v>
      </c>
      <c r="AJ43" s="101"/>
      <c r="AK43" s="101">
        <v>0.36499999999999999</v>
      </c>
      <c r="AL43" s="101"/>
      <c r="AM43" s="105">
        <v>0.22</v>
      </c>
    </row>
    <row r="44" spans="1:39" hidden="1" x14ac:dyDescent="0.2"/>
    <row r="45" spans="1:39" x14ac:dyDescent="0.2">
      <c r="A45" s="1" t="s">
        <v>33</v>
      </c>
      <c r="B45" s="103"/>
      <c r="C45" s="100">
        <v>0</v>
      </c>
      <c r="D45" s="101"/>
      <c r="E45" s="101">
        <v>0</v>
      </c>
      <c r="F45" s="101"/>
      <c r="G45" s="101">
        <v>0</v>
      </c>
      <c r="H45" s="101"/>
      <c r="I45" s="102">
        <v>0</v>
      </c>
      <c r="J45" s="101"/>
      <c r="K45" s="100">
        <v>0</v>
      </c>
      <c r="L45" s="101"/>
      <c r="M45" s="101">
        <v>0</v>
      </c>
      <c r="N45" s="101"/>
      <c r="O45" s="101">
        <v>0</v>
      </c>
      <c r="P45" s="101"/>
      <c r="Q45" s="102">
        <v>0</v>
      </c>
      <c r="R45" s="101"/>
      <c r="S45" s="100">
        <v>0.02</v>
      </c>
      <c r="T45" s="101"/>
      <c r="U45" s="101">
        <v>0</v>
      </c>
      <c r="V45" s="101"/>
      <c r="W45" s="101"/>
      <c r="X45" s="101"/>
      <c r="Y45" s="102"/>
      <c r="Z45" s="127"/>
      <c r="AA45" s="104">
        <v>0</v>
      </c>
      <c r="AB45" s="101"/>
      <c r="AC45" s="101">
        <v>0</v>
      </c>
      <c r="AD45" s="101"/>
      <c r="AE45" s="101">
        <v>0</v>
      </c>
      <c r="AF45" s="101"/>
      <c r="AG45" s="101">
        <v>0</v>
      </c>
      <c r="AH45" s="101"/>
      <c r="AI45" s="101">
        <v>0</v>
      </c>
      <c r="AJ45" s="101"/>
      <c r="AK45" s="101">
        <v>0</v>
      </c>
      <c r="AL45" s="101"/>
      <c r="AM45" s="105">
        <v>0.02</v>
      </c>
    </row>
    <row r="46" spans="1:39" x14ac:dyDescent="0.2">
      <c r="A46" s="114" t="s">
        <v>31</v>
      </c>
      <c r="B46" s="103"/>
      <c r="C46" s="100">
        <v>0</v>
      </c>
      <c r="D46" s="101"/>
      <c r="E46" s="101">
        <v>0</v>
      </c>
      <c r="F46" s="101"/>
      <c r="G46" s="101">
        <v>0</v>
      </c>
      <c r="H46" s="101"/>
      <c r="I46" s="102">
        <v>0</v>
      </c>
      <c r="J46" s="101"/>
      <c r="K46" s="100">
        <v>0</v>
      </c>
      <c r="L46" s="101"/>
      <c r="M46" s="101">
        <v>0</v>
      </c>
      <c r="N46" s="101"/>
      <c r="O46" s="101">
        <v>0</v>
      </c>
      <c r="P46" s="101"/>
      <c r="Q46" s="102">
        <v>0</v>
      </c>
      <c r="R46" s="101"/>
      <c r="S46" s="100">
        <v>0.17</v>
      </c>
      <c r="T46" s="101"/>
      <c r="U46" s="101">
        <v>0</v>
      </c>
      <c r="V46" s="101"/>
      <c r="W46" s="101"/>
      <c r="X46" s="101"/>
      <c r="Y46" s="102"/>
      <c r="Z46" s="127"/>
      <c r="AA46" s="104">
        <v>0</v>
      </c>
      <c r="AB46" s="101"/>
      <c r="AC46" s="101">
        <v>0</v>
      </c>
      <c r="AD46" s="101"/>
      <c r="AE46" s="101">
        <v>0</v>
      </c>
      <c r="AF46" s="101"/>
      <c r="AG46" s="101">
        <v>0</v>
      </c>
      <c r="AH46" s="101"/>
      <c r="AI46" s="101">
        <v>0</v>
      </c>
      <c r="AJ46" s="101"/>
      <c r="AK46" s="101">
        <v>0</v>
      </c>
      <c r="AL46" s="101"/>
      <c r="AM46" s="105">
        <v>0.17</v>
      </c>
    </row>
    <row r="47" spans="1:39" x14ac:dyDescent="0.2">
      <c r="A47" s="1" t="s">
        <v>26</v>
      </c>
      <c r="B47" s="103"/>
      <c r="C47" s="97">
        <f>SUM(C42:C46)</f>
        <v>1.19</v>
      </c>
      <c r="D47" s="101"/>
      <c r="E47" s="98">
        <f>SUM(E42:E46)</f>
        <v>1.24</v>
      </c>
      <c r="F47" s="101"/>
      <c r="G47" s="98">
        <f>SUM(G42:G46)</f>
        <v>1.24</v>
      </c>
      <c r="H47" s="101"/>
      <c r="I47" s="99">
        <f>SUM(I42:I46)</f>
        <v>1.49</v>
      </c>
      <c r="J47" s="101"/>
      <c r="K47" s="97">
        <f>SUM(K42:K46)</f>
        <v>1.2849999999999999</v>
      </c>
      <c r="L47" s="101"/>
      <c r="M47" s="98">
        <f>SUM(M42:M46)</f>
        <v>1.47</v>
      </c>
      <c r="N47" s="101"/>
      <c r="O47" s="98">
        <f>SUM(O42:O46)</f>
        <v>1.62</v>
      </c>
      <c r="P47" s="101"/>
      <c r="Q47" s="99">
        <f>SUM(Q42:Q46)</f>
        <v>1.69</v>
      </c>
      <c r="R47" s="101"/>
      <c r="S47" s="97">
        <f>SUM(S42:S46)</f>
        <v>1.1399999999999999</v>
      </c>
      <c r="T47" s="101"/>
      <c r="U47" s="98">
        <f>SUM(U42:U46)</f>
        <v>0.77</v>
      </c>
      <c r="V47" s="101"/>
      <c r="W47" s="101"/>
      <c r="X47" s="101"/>
      <c r="Y47" s="102"/>
      <c r="Z47" s="127"/>
      <c r="AA47" s="106">
        <f>SUM(AA42:AA46)</f>
        <v>4</v>
      </c>
      <c r="AB47" s="101"/>
      <c r="AC47" s="98">
        <f>SUM(AC42:AC46)</f>
        <v>3.9699999999999998</v>
      </c>
      <c r="AD47" s="101"/>
      <c r="AE47" s="98">
        <f>SUM(AE42:AE46)</f>
        <v>4.57</v>
      </c>
      <c r="AF47" s="101"/>
      <c r="AG47" s="98">
        <f>SUM(AG42:AG46)</f>
        <v>5.5699999999999994</v>
      </c>
      <c r="AH47" s="101"/>
      <c r="AI47" s="98">
        <f>SUM(AI42:AI46)</f>
        <v>5.17</v>
      </c>
      <c r="AJ47" s="101"/>
      <c r="AK47" s="98">
        <f>SUM(AK42:AK46)</f>
        <v>6.0650000000000004</v>
      </c>
      <c r="AL47" s="101"/>
      <c r="AM47" s="107">
        <f>SUM(AM42:AM46)</f>
        <v>1.92</v>
      </c>
    </row>
    <row r="48" spans="1:39" x14ac:dyDescent="0.2">
      <c r="A48" s="1" t="s">
        <v>29</v>
      </c>
      <c r="B48" s="103"/>
      <c r="C48" s="100">
        <v>0.13</v>
      </c>
      <c r="D48" s="101"/>
      <c r="E48" s="101">
        <v>0.15</v>
      </c>
      <c r="F48" s="101"/>
      <c r="G48" s="101">
        <v>0.14000000000000001</v>
      </c>
      <c r="H48" s="101"/>
      <c r="I48" s="102">
        <v>0.15</v>
      </c>
      <c r="J48" s="101"/>
      <c r="K48" s="100">
        <v>0.14000000000000001</v>
      </c>
      <c r="L48" s="101"/>
      <c r="M48" s="101">
        <v>0.14000000000000001</v>
      </c>
      <c r="N48" s="101"/>
      <c r="O48" s="101">
        <v>0.14000000000000001</v>
      </c>
      <c r="P48" s="101"/>
      <c r="Q48" s="102">
        <v>0.15</v>
      </c>
      <c r="R48" s="101"/>
      <c r="S48" s="100">
        <v>0.15</v>
      </c>
      <c r="T48" s="101"/>
      <c r="U48" s="101">
        <v>0.16</v>
      </c>
      <c r="V48" s="101"/>
      <c r="W48" s="101"/>
      <c r="X48" s="101"/>
      <c r="Y48" s="102"/>
      <c r="Z48" s="127"/>
      <c r="AA48" s="104">
        <v>0.38</v>
      </c>
      <c r="AB48" s="101"/>
      <c r="AC48" s="101">
        <v>0.39</v>
      </c>
      <c r="AD48" s="101"/>
      <c r="AE48" s="101">
        <v>0.43</v>
      </c>
      <c r="AF48" s="101"/>
      <c r="AG48" s="101">
        <v>0.48</v>
      </c>
      <c r="AH48" s="101"/>
      <c r="AI48" s="101">
        <v>0.56999999999999995</v>
      </c>
      <c r="AJ48" s="101"/>
      <c r="AK48" s="101">
        <v>0.56999999999999995</v>
      </c>
      <c r="AL48" s="101"/>
      <c r="AM48" s="105">
        <v>0.3</v>
      </c>
    </row>
    <row r="49" spans="1:39" ht="26.25" thickBot="1" x14ac:dyDescent="0.25">
      <c r="A49" s="131" t="s">
        <v>37</v>
      </c>
      <c r="B49" s="89"/>
      <c r="C49" s="92">
        <f>SUM(C47:C48)</f>
        <v>1.3199999999999998</v>
      </c>
      <c r="D49" s="87"/>
      <c r="E49" s="93">
        <f>SUM(E47:E48)</f>
        <v>1.39</v>
      </c>
      <c r="F49" s="87"/>
      <c r="G49" s="93">
        <f>SUM(G47:G48)</f>
        <v>1.38</v>
      </c>
      <c r="H49" s="87"/>
      <c r="I49" s="94">
        <f>SUM(I47:I48)</f>
        <v>1.64</v>
      </c>
      <c r="J49" s="87"/>
      <c r="K49" s="92">
        <f>SUM(K47:K48)</f>
        <v>1.4249999999999998</v>
      </c>
      <c r="L49" s="87"/>
      <c r="M49" s="93">
        <f>SUM(M47:M48)</f>
        <v>1.6099999999999999</v>
      </c>
      <c r="N49" s="87"/>
      <c r="O49" s="93">
        <f>SUM(O47:O48)</f>
        <v>1.7600000000000002</v>
      </c>
      <c r="P49" s="87"/>
      <c r="Q49" s="94">
        <f>SUM(Q47:Q48)</f>
        <v>1.8399999999999999</v>
      </c>
      <c r="R49" s="87"/>
      <c r="S49" s="92">
        <f>SUM(S47:S48)</f>
        <v>1.2899999999999998</v>
      </c>
      <c r="T49" s="87"/>
      <c r="U49" s="93">
        <f>SUM(U47:U48)</f>
        <v>0.93</v>
      </c>
      <c r="V49" s="87"/>
      <c r="W49" s="93">
        <f>SUM(W42:W46)</f>
        <v>0</v>
      </c>
      <c r="X49" s="87"/>
      <c r="Y49" s="94">
        <f>SUM(Y42:Y46)</f>
        <v>0</v>
      </c>
      <c r="Z49" s="126"/>
      <c r="AA49" s="95">
        <f>SUM(AA47:AA48)</f>
        <v>4.38</v>
      </c>
      <c r="AB49" s="87"/>
      <c r="AC49" s="93">
        <f>SUM(AC47:AC48)</f>
        <v>4.3599999999999994</v>
      </c>
      <c r="AD49" s="87"/>
      <c r="AE49" s="93">
        <f>SUM(AE47:AE48)</f>
        <v>5</v>
      </c>
      <c r="AF49" s="87"/>
      <c r="AG49" s="93">
        <f>SUM(AG47:AG48)</f>
        <v>6.0499999999999989</v>
      </c>
      <c r="AH49" s="87"/>
      <c r="AI49" s="93">
        <f>SUM(AI47:AI48)</f>
        <v>5.74</v>
      </c>
      <c r="AJ49" s="87"/>
      <c r="AK49" s="93">
        <f>SUM(AK47:AK48)</f>
        <v>6.6350000000000007</v>
      </c>
      <c r="AL49" s="87"/>
      <c r="AM49" s="96">
        <f>SUM(AM47:AM48)</f>
        <v>2.2199999999999998</v>
      </c>
    </row>
    <row r="50" spans="1:39" ht="13.5" thickTop="1" x14ac:dyDescent="0.2">
      <c r="B50" s="9"/>
      <c r="C50" s="10"/>
      <c r="D50" s="9"/>
      <c r="E50" s="9"/>
      <c r="F50" s="9"/>
      <c r="G50" s="9"/>
      <c r="H50" s="9"/>
      <c r="I50" s="11"/>
      <c r="J50" s="9"/>
      <c r="K50" s="10"/>
      <c r="L50" s="9"/>
      <c r="M50" s="9"/>
      <c r="N50" s="9"/>
      <c r="O50" s="9"/>
      <c r="P50" s="9"/>
      <c r="Q50" s="11"/>
      <c r="R50" s="9"/>
      <c r="S50" s="10"/>
      <c r="T50" s="84"/>
      <c r="U50" s="9"/>
      <c r="V50" s="9"/>
      <c r="W50" s="9"/>
      <c r="X50" s="9"/>
      <c r="Y50" s="11"/>
      <c r="Z50" s="122"/>
      <c r="AA50" s="12"/>
      <c r="AB50" s="9"/>
      <c r="AC50" s="9"/>
      <c r="AD50" s="9"/>
      <c r="AE50" s="9"/>
      <c r="AF50" s="9"/>
      <c r="AG50" s="9"/>
      <c r="AH50" s="9"/>
      <c r="AI50" s="9"/>
      <c r="AJ50" s="9"/>
      <c r="AK50" s="84"/>
      <c r="AL50" s="9"/>
      <c r="AM50" s="108"/>
    </row>
    <row r="51" spans="1:39" x14ac:dyDescent="0.2">
      <c r="A51" s="73" t="s">
        <v>22</v>
      </c>
      <c r="B51" s="74"/>
      <c r="C51" s="75"/>
      <c r="D51" s="74"/>
      <c r="E51" s="74"/>
      <c r="F51" s="74"/>
      <c r="G51" s="74"/>
      <c r="H51" s="74"/>
      <c r="I51" s="76"/>
      <c r="J51" s="74"/>
      <c r="K51" s="75"/>
      <c r="L51" s="74"/>
      <c r="M51" s="74"/>
      <c r="N51" s="74"/>
      <c r="O51" s="74"/>
      <c r="P51" s="74"/>
      <c r="Q51" s="76"/>
      <c r="R51" s="74"/>
      <c r="S51" s="75"/>
      <c r="T51" s="9"/>
      <c r="U51" s="74"/>
      <c r="V51" s="74"/>
      <c r="W51" s="74"/>
      <c r="X51" s="74"/>
      <c r="Y51" s="76"/>
      <c r="Z51" s="128"/>
      <c r="AA51" s="73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7"/>
    </row>
    <row r="52" spans="1:39" x14ac:dyDescent="0.2">
      <c r="A52" s="12" t="s">
        <v>13</v>
      </c>
      <c r="B52" s="51"/>
      <c r="C52" s="50">
        <f>10876-C53+C55+C54</f>
        <v>11969</v>
      </c>
      <c r="D52" s="51"/>
      <c r="E52" s="51">
        <f>+C52-E53+E55+E54</f>
        <v>12855</v>
      </c>
      <c r="F52" s="51"/>
      <c r="G52" s="51">
        <f>+E52-G53+G55+G54</f>
        <v>14061</v>
      </c>
      <c r="H52" s="51"/>
      <c r="I52" s="52">
        <f>+G52-I53+I55+I54</f>
        <v>15028</v>
      </c>
      <c r="J52" s="51"/>
      <c r="K52" s="50">
        <f>+I52-K53+K55+K54</f>
        <v>15180</v>
      </c>
      <c r="L52" s="51"/>
      <c r="M52" s="51">
        <f>+K52-M53+M55+M54</f>
        <v>15386.4</v>
      </c>
      <c r="N52" s="51"/>
      <c r="O52" s="51">
        <f>+M52-O53+O55+O54</f>
        <v>14341</v>
      </c>
      <c r="P52" s="51"/>
      <c r="Q52" s="52">
        <f>+O52-Q53+Q55+Q54</f>
        <v>12541.6</v>
      </c>
      <c r="R52" s="51"/>
      <c r="S52" s="50">
        <f>+Q52-S53+S55+S54</f>
        <v>10425.1</v>
      </c>
      <c r="T52" s="51"/>
      <c r="U52" s="51">
        <v>9034</v>
      </c>
      <c r="V52" s="51"/>
      <c r="W52" s="51"/>
      <c r="X52" s="51"/>
      <c r="Y52" s="52"/>
      <c r="Z52" s="129"/>
      <c r="AA52" s="53">
        <v>6244</v>
      </c>
      <c r="AB52" s="9"/>
      <c r="AC52" s="51">
        <f>+AA52+AC55-AC53+AC54</f>
        <v>4422</v>
      </c>
      <c r="AD52" s="9"/>
      <c r="AE52" s="51">
        <f>+AC52+AE55-AE53+AE54</f>
        <v>9223</v>
      </c>
      <c r="AF52" s="9"/>
      <c r="AG52" s="51">
        <v>10876</v>
      </c>
      <c r="AH52" s="9"/>
      <c r="AI52" s="51">
        <f>+AG52+AI55-AI53+AI54</f>
        <v>15028</v>
      </c>
      <c r="AJ52" s="9"/>
      <c r="AK52" s="51">
        <f>+AI52+AK55-AK53+AK54</f>
        <v>12541.599999999999</v>
      </c>
      <c r="AL52" s="9"/>
      <c r="AM52" s="54">
        <f>+AK52+AM55-AM53+AM54</f>
        <v>9034.0999999999985</v>
      </c>
    </row>
    <row r="53" spans="1:39" x14ac:dyDescent="0.2">
      <c r="A53" s="12" t="s">
        <v>14</v>
      </c>
      <c r="B53" s="51"/>
      <c r="C53" s="50">
        <v>1666</v>
      </c>
      <c r="D53" s="51"/>
      <c r="E53" s="51">
        <v>1819</v>
      </c>
      <c r="F53" s="51"/>
      <c r="G53" s="51">
        <v>1772</v>
      </c>
      <c r="H53" s="51"/>
      <c r="I53" s="52">
        <v>2128</v>
      </c>
      <c r="J53" s="51"/>
      <c r="K53" s="50">
        <v>1964</v>
      </c>
      <c r="L53" s="51"/>
      <c r="M53" s="51">
        <v>2074.5</v>
      </c>
      <c r="N53" s="51"/>
      <c r="O53" s="51">
        <v>2381.1999999999998</v>
      </c>
      <c r="P53" s="51"/>
      <c r="Q53" s="52">
        <v>2269.8000000000002</v>
      </c>
      <c r="R53" s="51"/>
      <c r="S53" s="50">
        <v>2254</v>
      </c>
      <c r="T53" s="51"/>
      <c r="U53" s="51">
        <v>1704</v>
      </c>
      <c r="V53" s="51"/>
      <c r="W53" s="51"/>
      <c r="X53" s="51"/>
      <c r="Y53" s="52"/>
      <c r="Z53" s="129"/>
      <c r="AA53" s="53">
        <v>6089</v>
      </c>
      <c r="AB53" s="9"/>
      <c r="AC53" s="51">
        <v>4928</v>
      </c>
      <c r="AD53" s="9"/>
      <c r="AE53" s="51">
        <v>4869</v>
      </c>
      <c r="AF53" s="9"/>
      <c r="AG53" s="51">
        <v>6176</v>
      </c>
      <c r="AH53" s="9"/>
      <c r="AI53" s="51">
        <f>SUM(C53:I53)</f>
        <v>7385</v>
      </c>
      <c r="AJ53" s="9"/>
      <c r="AK53" s="51">
        <f>SUM(K53:Q53)</f>
        <v>8689.5</v>
      </c>
      <c r="AL53" s="9"/>
      <c r="AM53" s="54">
        <f>SUM(S53:Y53)</f>
        <v>3958</v>
      </c>
    </row>
    <row r="54" spans="1:39" x14ac:dyDescent="0.2">
      <c r="A54" s="12" t="s">
        <v>15</v>
      </c>
      <c r="B54" s="51"/>
      <c r="C54" s="50">
        <v>2759</v>
      </c>
      <c r="D54" s="51"/>
      <c r="E54" s="51">
        <v>2705</v>
      </c>
      <c r="F54" s="51"/>
      <c r="G54" s="51">
        <v>2978</v>
      </c>
      <c r="H54" s="51"/>
      <c r="I54" s="52">
        <v>3095</v>
      </c>
      <c r="J54" s="51"/>
      <c r="K54" s="50">
        <v>2116</v>
      </c>
      <c r="L54" s="51"/>
      <c r="M54" s="51">
        <v>2280.9</v>
      </c>
      <c r="N54" s="51"/>
      <c r="O54" s="51">
        <v>1335.8</v>
      </c>
      <c r="P54" s="51"/>
      <c r="Q54" s="52">
        <v>470.4</v>
      </c>
      <c r="R54" s="51"/>
      <c r="S54" s="50">
        <v>236</v>
      </c>
      <c r="T54" s="51"/>
      <c r="U54" s="51">
        <v>313</v>
      </c>
      <c r="V54" s="51"/>
      <c r="W54" s="51"/>
      <c r="X54" s="51"/>
      <c r="Y54" s="52"/>
      <c r="Z54" s="129"/>
      <c r="AA54" s="53">
        <v>1499</v>
      </c>
      <c r="AB54" s="9"/>
      <c r="AC54" s="51">
        <v>3106</v>
      </c>
      <c r="AD54" s="9"/>
      <c r="AE54" s="51">
        <v>9670</v>
      </c>
      <c r="AF54" s="9"/>
      <c r="AG54" s="51">
        <v>7829</v>
      </c>
      <c r="AH54" s="9"/>
      <c r="AI54" s="51">
        <v>11537</v>
      </c>
      <c r="AJ54" s="9"/>
      <c r="AK54" s="51">
        <v>6203.0999999999995</v>
      </c>
      <c r="AL54" s="9"/>
      <c r="AM54" s="54">
        <f>SUM(S54:Y54)</f>
        <v>549</v>
      </c>
    </row>
    <row r="55" spans="1:39" ht="14.25" x14ac:dyDescent="0.2">
      <c r="A55" s="78" t="s">
        <v>32</v>
      </c>
      <c r="B55" s="79"/>
      <c r="C55" s="81">
        <v>0</v>
      </c>
      <c r="D55" s="80"/>
      <c r="E55" s="80">
        <v>0</v>
      </c>
      <c r="F55" s="80"/>
      <c r="G55" s="80">
        <v>0</v>
      </c>
      <c r="H55" s="80"/>
      <c r="I55" s="82">
        <v>0</v>
      </c>
      <c r="J55" s="80"/>
      <c r="K55" s="81">
        <v>0</v>
      </c>
      <c r="L55" s="80"/>
      <c r="M55" s="80">
        <v>0</v>
      </c>
      <c r="N55" s="80"/>
      <c r="O55" s="80">
        <v>0</v>
      </c>
      <c r="P55" s="80"/>
      <c r="Q55" s="82">
        <v>0</v>
      </c>
      <c r="R55" s="80"/>
      <c r="S55" s="81">
        <v>-98.5</v>
      </c>
      <c r="T55" s="80"/>
      <c r="U55" s="80">
        <v>0</v>
      </c>
      <c r="V55" s="80"/>
      <c r="W55" s="80"/>
      <c r="X55" s="80"/>
      <c r="Y55" s="82"/>
      <c r="Z55" s="130"/>
      <c r="AA55" s="83">
        <v>0</v>
      </c>
      <c r="AB55" s="84"/>
      <c r="AC55" s="80">
        <v>0</v>
      </c>
      <c r="AD55" s="84"/>
      <c r="AE55" s="80">
        <v>0</v>
      </c>
      <c r="AF55" s="84"/>
      <c r="AG55" s="80">
        <v>0</v>
      </c>
      <c r="AH55" s="84"/>
      <c r="AI55" s="80">
        <v>0</v>
      </c>
      <c r="AJ55" s="84"/>
      <c r="AK55" s="80">
        <f>SUM(K55:Q55)</f>
        <v>0</v>
      </c>
      <c r="AL55" s="84"/>
      <c r="AM55" s="85">
        <f>SUM(S55:Y55)</f>
        <v>-98.5</v>
      </c>
    </row>
    <row r="56" spans="1:39" x14ac:dyDescent="0.2">
      <c r="A56" s="36"/>
      <c r="B56" s="9"/>
      <c r="C56" s="10"/>
      <c r="D56" s="9"/>
      <c r="E56" s="9"/>
      <c r="F56" s="9"/>
      <c r="G56" s="9"/>
      <c r="H56" s="9"/>
      <c r="I56" s="11"/>
      <c r="K56" s="10"/>
      <c r="L56" s="9"/>
      <c r="M56" s="9"/>
      <c r="N56" s="9"/>
      <c r="O56" s="9"/>
      <c r="Q56" s="115"/>
      <c r="S56" s="75"/>
      <c r="T56" s="121"/>
      <c r="U56" s="9"/>
      <c r="V56" s="9"/>
      <c r="W56" s="9"/>
      <c r="X56" s="9"/>
      <c r="Y56" s="115"/>
      <c r="Z56" s="122"/>
      <c r="AA56" s="12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13"/>
    </row>
    <row r="57" spans="1:39" x14ac:dyDescent="0.2">
      <c r="A57" s="73" t="s">
        <v>23</v>
      </c>
      <c r="B57" s="74"/>
      <c r="C57" s="75"/>
      <c r="D57" s="74"/>
      <c r="E57" s="74"/>
      <c r="F57" s="74"/>
      <c r="G57" s="74"/>
      <c r="H57" s="74"/>
      <c r="I57" s="76"/>
      <c r="J57" s="74"/>
      <c r="K57" s="75"/>
      <c r="L57" s="74"/>
      <c r="M57" s="74"/>
      <c r="N57" s="74"/>
      <c r="O57" s="74"/>
      <c r="P57" s="74"/>
      <c r="Q57" s="76"/>
      <c r="R57" s="74"/>
      <c r="S57" s="75"/>
      <c r="T57" s="9"/>
      <c r="U57" s="74"/>
      <c r="V57" s="74"/>
      <c r="W57" s="74"/>
      <c r="X57" s="74"/>
      <c r="Y57" s="76"/>
      <c r="Z57" s="128"/>
      <c r="AA57" s="73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7"/>
    </row>
    <row r="58" spans="1:39" x14ac:dyDescent="0.2">
      <c r="A58" s="12" t="s">
        <v>13</v>
      </c>
      <c r="B58" s="51"/>
      <c r="C58" s="50">
        <f>1344-C59+C61+C60</f>
        <v>1351</v>
      </c>
      <c r="D58" s="51"/>
      <c r="E58" s="51">
        <f>+C58-E59+E61+E60</f>
        <v>1492</v>
      </c>
      <c r="F58" s="51"/>
      <c r="G58" s="51">
        <f>+E58-G59+G61+G60</f>
        <v>1497</v>
      </c>
      <c r="H58" s="51"/>
      <c r="I58" s="52">
        <f>+G58-I59+I61+I60</f>
        <v>1634</v>
      </c>
      <c r="J58" s="51"/>
      <c r="K58" s="50">
        <f>+I58-K59+K61+K60</f>
        <v>1627</v>
      </c>
      <c r="L58" s="51"/>
      <c r="M58" s="51">
        <f>+K58-M59+M61+M60</f>
        <v>2145</v>
      </c>
      <c r="N58" s="51"/>
      <c r="O58" s="51">
        <f>+M58-O59+O61+O60</f>
        <v>2087.4</v>
      </c>
      <c r="P58" s="51"/>
      <c r="Q58" s="52">
        <f>+O58-Q59+Q61+Q60</f>
        <v>1780.3000000000002</v>
      </c>
      <c r="R58" s="51"/>
      <c r="S58" s="50">
        <f>+Q58-S59+S61+S60</f>
        <v>1462.8</v>
      </c>
      <c r="T58" s="51"/>
      <c r="U58" s="51">
        <f>+S58-U59+U61+U60</f>
        <v>1188.8</v>
      </c>
      <c r="V58" s="51"/>
      <c r="W58" s="51"/>
      <c r="X58" s="51"/>
      <c r="Y58" s="52"/>
      <c r="Z58" s="129"/>
      <c r="AA58" s="53">
        <v>239</v>
      </c>
      <c r="AB58" s="9"/>
      <c r="AC58" s="51">
        <f>+AA58+AC61-AC59+AC60</f>
        <v>826</v>
      </c>
      <c r="AD58" s="9"/>
      <c r="AE58" s="51">
        <f>+AC58+AE61-AE59+AE60</f>
        <v>1318</v>
      </c>
      <c r="AF58" s="9"/>
      <c r="AG58" s="51">
        <v>1344</v>
      </c>
      <c r="AH58" s="9"/>
      <c r="AI58" s="51">
        <f>+AG58+AI61-AI59+AI60</f>
        <v>1634</v>
      </c>
      <c r="AJ58" s="9"/>
      <c r="AK58" s="51">
        <f>+AI58+AK61-AK59+AK60</f>
        <v>1780.4</v>
      </c>
      <c r="AL58" s="9"/>
      <c r="AM58" s="54">
        <f>+AK58+AM61-AM59+AM60</f>
        <v>1188.8999999999999</v>
      </c>
    </row>
    <row r="59" spans="1:39" x14ac:dyDescent="0.2">
      <c r="A59" s="12" t="s">
        <v>14</v>
      </c>
      <c r="B59" s="51"/>
      <c r="C59" s="50">
        <v>593</v>
      </c>
      <c r="D59" s="51"/>
      <c r="E59" s="51">
        <v>597</v>
      </c>
      <c r="F59" s="51"/>
      <c r="G59" s="51">
        <v>552</v>
      </c>
      <c r="H59" s="51"/>
      <c r="I59" s="52">
        <v>641</v>
      </c>
      <c r="J59" s="51"/>
      <c r="K59" s="50">
        <v>492</v>
      </c>
      <c r="L59" s="51"/>
      <c r="M59" s="51">
        <v>599.1</v>
      </c>
      <c r="N59" s="51"/>
      <c r="O59" s="51">
        <v>666.5</v>
      </c>
      <c r="P59" s="51"/>
      <c r="Q59" s="52">
        <v>776</v>
      </c>
      <c r="R59" s="51"/>
      <c r="S59" s="50">
        <v>563.4</v>
      </c>
      <c r="T59" s="51"/>
      <c r="U59" s="51">
        <v>538</v>
      </c>
      <c r="V59" s="51"/>
      <c r="W59" s="51"/>
      <c r="X59" s="51"/>
      <c r="Y59" s="52"/>
      <c r="Z59" s="129"/>
      <c r="AA59" s="53">
        <v>632</v>
      </c>
      <c r="AB59" s="9"/>
      <c r="AC59" s="51">
        <v>629</v>
      </c>
      <c r="AD59" s="9"/>
      <c r="AE59" s="51">
        <v>1283</v>
      </c>
      <c r="AF59" s="9"/>
      <c r="AG59" s="51">
        <v>2188</v>
      </c>
      <c r="AH59" s="9"/>
      <c r="AI59" s="51">
        <f>SUM(C59:I59)</f>
        <v>2383</v>
      </c>
      <c r="AJ59" s="9"/>
      <c r="AK59" s="51">
        <f>SUM(K59:Q59)</f>
        <v>2533.6</v>
      </c>
      <c r="AL59" s="9"/>
      <c r="AM59" s="54">
        <f>SUM(S59:Y59)</f>
        <v>1101.4000000000001</v>
      </c>
    </row>
    <row r="60" spans="1:39" x14ac:dyDescent="0.2">
      <c r="A60" s="12" t="s">
        <v>15</v>
      </c>
      <c r="B60" s="51"/>
      <c r="C60" s="50">
        <v>600</v>
      </c>
      <c r="D60" s="51"/>
      <c r="E60" s="51">
        <v>738</v>
      </c>
      <c r="F60" s="51"/>
      <c r="G60" s="51">
        <v>557</v>
      </c>
      <c r="H60" s="51"/>
      <c r="I60" s="52">
        <v>778</v>
      </c>
      <c r="J60" s="51"/>
      <c r="K60" s="50">
        <v>485</v>
      </c>
      <c r="L60" s="51"/>
      <c r="M60" s="51">
        <v>1117.0999999999999</v>
      </c>
      <c r="N60" s="51"/>
      <c r="O60" s="51">
        <v>608.9</v>
      </c>
      <c r="P60" s="51"/>
      <c r="Q60" s="52">
        <v>468.9</v>
      </c>
      <c r="R60" s="51"/>
      <c r="S60" s="50">
        <v>327.3</v>
      </c>
      <c r="T60" s="51"/>
      <c r="U60" s="51">
        <v>264</v>
      </c>
      <c r="V60" s="51"/>
      <c r="W60" s="51"/>
      <c r="X60" s="51"/>
      <c r="Y60" s="52"/>
      <c r="Z60" s="129"/>
      <c r="AA60" s="53">
        <v>456</v>
      </c>
      <c r="AB60" s="9"/>
      <c r="AC60" s="51">
        <v>1216</v>
      </c>
      <c r="AD60" s="9"/>
      <c r="AE60" s="51">
        <v>1775</v>
      </c>
      <c r="AF60" s="9"/>
      <c r="AG60" s="51">
        <v>2214</v>
      </c>
      <c r="AH60" s="9"/>
      <c r="AI60" s="51">
        <v>2673</v>
      </c>
      <c r="AJ60" s="9"/>
      <c r="AK60" s="51">
        <v>2680</v>
      </c>
      <c r="AL60" s="9"/>
      <c r="AM60" s="54">
        <f>SUM(S60:Y60)</f>
        <v>591.29999999999995</v>
      </c>
    </row>
    <row r="61" spans="1:39" ht="15" thickBot="1" x14ac:dyDescent="0.25">
      <c r="A61" s="78" t="s">
        <v>32</v>
      </c>
      <c r="B61" s="79"/>
      <c r="C61" s="81">
        <v>0</v>
      </c>
      <c r="D61" s="80"/>
      <c r="E61" s="80">
        <v>0</v>
      </c>
      <c r="F61" s="80"/>
      <c r="G61" s="80">
        <v>0</v>
      </c>
      <c r="H61" s="80"/>
      <c r="I61" s="82">
        <v>0</v>
      </c>
      <c r="J61" s="80"/>
      <c r="K61" s="81">
        <v>0</v>
      </c>
      <c r="L61" s="80"/>
      <c r="M61" s="80">
        <v>0</v>
      </c>
      <c r="N61" s="80"/>
      <c r="O61" s="80">
        <v>0</v>
      </c>
      <c r="P61" s="80"/>
      <c r="Q61" s="82">
        <v>0</v>
      </c>
      <c r="R61" s="80"/>
      <c r="S61" s="81">
        <v>-81.400000000000006</v>
      </c>
      <c r="T61" s="80"/>
      <c r="U61" s="80">
        <v>0</v>
      </c>
      <c r="V61" s="80"/>
      <c r="W61" s="80"/>
      <c r="X61" s="80"/>
      <c r="Y61" s="82"/>
      <c r="Z61" s="130"/>
      <c r="AA61" s="116">
        <v>0</v>
      </c>
      <c r="AB61" s="49"/>
      <c r="AC61" s="55">
        <v>0</v>
      </c>
      <c r="AD61" s="49"/>
      <c r="AE61" s="55">
        <v>0</v>
      </c>
      <c r="AF61" s="49"/>
      <c r="AG61" s="55">
        <v>0</v>
      </c>
      <c r="AH61" s="49"/>
      <c r="AI61" s="55">
        <v>0</v>
      </c>
      <c r="AJ61" s="49"/>
      <c r="AK61" s="55">
        <v>0</v>
      </c>
      <c r="AL61" s="49"/>
      <c r="AM61" s="56">
        <f>SUM(S61:Y61)</f>
        <v>-81.400000000000006</v>
      </c>
    </row>
    <row r="62" spans="1:39" ht="13.5" thickBot="1" x14ac:dyDescent="0.25">
      <c r="C62" s="58"/>
      <c r="D62" s="9"/>
      <c r="E62" s="58"/>
      <c r="G62" s="57"/>
      <c r="K62" s="58"/>
      <c r="L62" s="9"/>
      <c r="M62" s="58"/>
      <c r="N62" s="9"/>
      <c r="O62" s="58"/>
      <c r="S62" s="58"/>
      <c r="T62" s="121"/>
      <c r="U62" s="58"/>
      <c r="V62" s="9"/>
      <c r="W62" s="58"/>
    </row>
    <row r="63" spans="1:39" ht="15.75" customHeight="1" thickBot="1" x14ac:dyDescent="0.25">
      <c r="C63" s="134">
        <v>2013</v>
      </c>
      <c r="D63" s="135"/>
      <c r="E63" s="135"/>
      <c r="F63" s="135"/>
      <c r="G63" s="135"/>
      <c r="H63" s="135"/>
      <c r="I63" s="136"/>
      <c r="J63" s="2"/>
      <c r="K63" s="134">
        <v>2014</v>
      </c>
      <c r="L63" s="135"/>
      <c r="M63" s="135"/>
      <c r="N63" s="135"/>
      <c r="O63" s="135"/>
      <c r="P63" s="135"/>
      <c r="Q63" s="136"/>
      <c r="R63" s="2"/>
      <c r="S63" s="134">
        <v>2015</v>
      </c>
      <c r="T63" s="135"/>
      <c r="U63" s="135"/>
      <c r="V63" s="117"/>
      <c r="W63" s="117"/>
      <c r="X63" s="117"/>
      <c r="Y63" s="118"/>
      <c r="Z63" s="122"/>
      <c r="AA63" s="137" t="s">
        <v>2</v>
      </c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9"/>
    </row>
    <row r="64" spans="1:39" x14ac:dyDescent="0.2">
      <c r="C64" s="4" t="s">
        <v>3</v>
      </c>
      <c r="D64" s="2"/>
      <c r="E64" s="3" t="s">
        <v>4</v>
      </c>
      <c r="F64" s="2"/>
      <c r="G64" s="3" t="s">
        <v>5</v>
      </c>
      <c r="H64" s="2"/>
      <c r="I64" s="6" t="s">
        <v>6</v>
      </c>
      <c r="J64" s="2"/>
      <c r="K64" s="4" t="s">
        <v>3</v>
      </c>
      <c r="L64" s="2"/>
      <c r="M64" s="111" t="s">
        <v>4</v>
      </c>
      <c r="N64" s="2"/>
      <c r="O64" s="111" t="s">
        <v>5</v>
      </c>
      <c r="P64" s="2"/>
      <c r="Q64" s="6" t="s">
        <v>6</v>
      </c>
      <c r="R64" s="2"/>
      <c r="S64" s="119" t="s">
        <v>3</v>
      </c>
      <c r="T64" s="2"/>
      <c r="U64" s="112" t="s">
        <v>4</v>
      </c>
      <c r="V64" s="2"/>
      <c r="W64" s="112" t="s">
        <v>5</v>
      </c>
      <c r="X64" s="2"/>
      <c r="Y64" s="6" t="s">
        <v>6</v>
      </c>
      <c r="Z64" s="122"/>
      <c r="AA64" s="8">
        <v>2009</v>
      </c>
      <c r="AB64" s="9"/>
      <c r="AC64" s="5">
        <v>2010</v>
      </c>
      <c r="AD64" s="9"/>
      <c r="AE64" s="5">
        <v>2011</v>
      </c>
      <c r="AF64" s="9"/>
      <c r="AG64" s="5">
        <v>2012</v>
      </c>
      <c r="AH64" s="9"/>
      <c r="AI64" s="5">
        <v>2013</v>
      </c>
      <c r="AJ64" s="9"/>
      <c r="AK64" s="5">
        <v>2014</v>
      </c>
      <c r="AL64" s="9"/>
      <c r="AM64" s="59">
        <v>2015</v>
      </c>
    </row>
    <row r="65" spans="1:39" x14ac:dyDescent="0.2">
      <c r="C65" s="60"/>
      <c r="D65" s="2"/>
      <c r="E65" s="2"/>
      <c r="F65" s="2"/>
      <c r="G65" s="2"/>
      <c r="H65" s="2"/>
      <c r="I65" s="61"/>
      <c r="J65" s="2"/>
      <c r="K65" s="60"/>
      <c r="L65" s="2"/>
      <c r="M65" s="2"/>
      <c r="N65" s="2"/>
      <c r="O65" s="2"/>
      <c r="P65" s="2"/>
      <c r="Q65" s="61"/>
      <c r="R65" s="2"/>
      <c r="S65" s="60"/>
      <c r="T65" s="2"/>
      <c r="U65" s="2"/>
      <c r="V65" s="2"/>
      <c r="W65" s="2"/>
      <c r="X65" s="2"/>
      <c r="Y65" s="61"/>
      <c r="Z65" s="122"/>
      <c r="AA65" s="12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120" t="s">
        <v>36</v>
      </c>
    </row>
    <row r="66" spans="1:39" x14ac:dyDescent="0.2">
      <c r="A66" s="24" t="s">
        <v>16</v>
      </c>
      <c r="B66" s="19"/>
      <c r="C66" s="18">
        <v>64</v>
      </c>
      <c r="D66" s="19"/>
      <c r="E66" s="19">
        <v>57</v>
      </c>
      <c r="F66" s="19"/>
      <c r="G66" s="19">
        <f>4+1+2+2</f>
        <v>9</v>
      </c>
      <c r="H66" s="19"/>
      <c r="I66" s="20">
        <v>16</v>
      </c>
      <c r="J66" s="19"/>
      <c r="K66" s="18">
        <v>18</v>
      </c>
      <c r="L66" s="19"/>
      <c r="M66" s="19">
        <v>32</v>
      </c>
      <c r="N66" s="19"/>
      <c r="O66" s="19">
        <v>1</v>
      </c>
      <c r="P66" s="19"/>
      <c r="Q66" s="20">
        <v>162.69999999999999</v>
      </c>
      <c r="R66" s="19"/>
      <c r="S66" s="18">
        <v>122</v>
      </c>
      <c r="T66" s="19"/>
      <c r="U66" s="19">
        <v>17</v>
      </c>
      <c r="V66" s="19"/>
      <c r="W66" s="19"/>
      <c r="X66" s="19"/>
      <c r="Y66" s="20"/>
      <c r="Z66" s="123"/>
      <c r="AA66" s="22">
        <v>234</v>
      </c>
      <c r="AB66" s="9"/>
      <c r="AC66" s="19">
        <v>18</v>
      </c>
      <c r="AD66" s="9"/>
      <c r="AE66" s="19">
        <v>41</v>
      </c>
      <c r="AF66" s="9"/>
      <c r="AG66" s="19">
        <v>131</v>
      </c>
      <c r="AH66" s="9"/>
      <c r="AI66" s="51">
        <f>SUM(C66:I66)</f>
        <v>146</v>
      </c>
      <c r="AJ66" s="9"/>
      <c r="AK66" s="51">
        <f>SUM(K66:Q66)</f>
        <v>213.7</v>
      </c>
      <c r="AL66" s="9"/>
      <c r="AM66" s="54">
        <f>SUM(S66:Y66)</f>
        <v>139</v>
      </c>
    </row>
    <row r="67" spans="1:39" ht="13.5" thickBot="1" x14ac:dyDescent="0.25">
      <c r="A67" s="24" t="s">
        <v>17</v>
      </c>
      <c r="B67" s="19"/>
      <c r="C67" s="62">
        <v>0</v>
      </c>
      <c r="D67" s="63"/>
      <c r="E67" s="63">
        <v>0</v>
      </c>
      <c r="F67" s="63"/>
      <c r="G67" s="63">
        <v>-102</v>
      </c>
      <c r="H67" s="63"/>
      <c r="I67" s="64">
        <v>0</v>
      </c>
      <c r="J67" s="19"/>
      <c r="K67" s="62">
        <v>0</v>
      </c>
      <c r="L67" s="63"/>
      <c r="M67" s="63">
        <v>0</v>
      </c>
      <c r="N67" s="63"/>
      <c r="O67" s="63">
        <v>0</v>
      </c>
      <c r="P67" s="63"/>
      <c r="Q67" s="64">
        <v>0</v>
      </c>
      <c r="R67" s="19"/>
      <c r="S67" s="62">
        <v>0</v>
      </c>
      <c r="T67" s="63"/>
      <c r="U67" s="63">
        <v>0</v>
      </c>
      <c r="V67" s="63"/>
      <c r="W67" s="63"/>
      <c r="X67" s="63"/>
      <c r="Y67" s="64"/>
      <c r="Z67" s="123"/>
      <c r="AA67" s="65">
        <v>0</v>
      </c>
      <c r="AB67" s="49"/>
      <c r="AC67" s="66">
        <v>0</v>
      </c>
      <c r="AD67" s="49"/>
      <c r="AE67" s="66">
        <v>0</v>
      </c>
      <c r="AF67" s="49"/>
      <c r="AG67" s="66">
        <v>0</v>
      </c>
      <c r="AH67" s="49"/>
      <c r="AI67" s="55">
        <f>SUM(C67:I67)</f>
        <v>-102</v>
      </c>
      <c r="AJ67" s="49"/>
      <c r="AK67" s="55">
        <f>SUM(K67:Q67)</f>
        <v>0</v>
      </c>
      <c r="AL67" s="49"/>
      <c r="AM67" s="56">
        <f>SUM(S67:Y67)</f>
        <v>0</v>
      </c>
    </row>
  </sheetData>
  <mergeCells count="11">
    <mergeCell ref="A1:AK1"/>
    <mergeCell ref="A2:AK2"/>
    <mergeCell ref="A3:AK3"/>
    <mergeCell ref="C63:I63"/>
    <mergeCell ref="C8:I8"/>
    <mergeCell ref="K8:Q8"/>
    <mergeCell ref="K63:Q63"/>
    <mergeCell ref="AA8:AM8"/>
    <mergeCell ref="AA63:AM63"/>
    <mergeCell ref="S8:U8"/>
    <mergeCell ref="S63:U63"/>
  </mergeCells>
  <pageMargins left="0.25" right="0.25" top="1" bottom="1" header="0.5" footer="0.5"/>
  <pageSetup scale="54" orientation="landscape" r:id="rId1"/>
  <headerFooter alignWithMargins="0">
    <oddFooter>&amp;L&amp;F&amp;R&amp;D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 Data</vt:lpstr>
      <vt:lpstr>'Proforma Data'!Print_Area</vt:lpstr>
    </vt:vector>
  </TitlesOfParts>
  <Company>National Oilwell Varco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Fine, Mike G</dc:creator>
  <cp:lastModifiedBy>Jensen, John A</cp:lastModifiedBy>
  <cp:lastPrinted>2015-07-27T21:42:51Z</cp:lastPrinted>
  <dcterms:created xsi:type="dcterms:W3CDTF">2014-06-09T13:02:40Z</dcterms:created>
  <dcterms:modified xsi:type="dcterms:W3CDTF">2015-07-27T21:49:10Z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