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585" windowWidth="14400" windowHeight="13050"/>
  </bookViews>
  <sheets>
    <sheet name="Proforma Data" sheetId="4" r:id="rId1"/>
  </sheets>
  <definedNames>
    <definedName name="_xlnm.Print_Area" localSheetId="0">'Proforma Data'!$A$1:$AH$63</definedName>
  </definedNames>
  <calcPr calcId="145621"/>
</workbook>
</file>

<file path=xl/calcChain.xml><?xml version="1.0" encoding="utf-8"?>
<calcChain xmlns="http://schemas.openxmlformats.org/spreadsheetml/2006/main">
  <c r="AA59" i="4" l="1"/>
  <c r="AA46" i="4"/>
  <c r="AE53" i="4"/>
  <c r="AA53" i="4"/>
  <c r="AE46" i="4"/>
  <c r="AC53" i="4"/>
  <c r="AC46" i="4"/>
  <c r="AC63" i="4"/>
  <c r="AC62" i="4"/>
  <c r="AC61" i="4"/>
  <c r="AC56" i="4"/>
  <c r="AC55" i="4"/>
  <c r="AC54" i="4"/>
  <c r="AC50" i="4"/>
  <c r="AC49" i="4"/>
  <c r="AC48" i="4"/>
  <c r="AC47" i="4"/>
  <c r="AC24" i="4"/>
  <c r="AC23" i="4"/>
  <c r="AC31" i="4" s="1"/>
  <c r="AC22" i="4"/>
  <c r="AC21" i="4"/>
  <c r="AC20" i="4"/>
  <c r="AC28" i="4" s="1"/>
  <c r="AC16" i="4"/>
  <c r="AC15" i="4"/>
  <c r="AC14" i="4"/>
  <c r="AC13" i="4"/>
  <c r="AC29" i="4" s="1"/>
  <c r="AC12" i="4"/>
  <c r="AC30" i="4"/>
  <c r="AC59" i="4"/>
  <c r="AC43" i="4"/>
  <c r="AC25" i="4"/>
  <c r="AC17" i="4" l="1"/>
  <c r="AC33" i="4" s="1"/>
  <c r="AG60" i="4" l="1"/>
  <c r="AG56" i="4" l="1"/>
  <c r="AG55" i="4"/>
  <c r="AG54" i="4"/>
  <c r="AG50" i="4"/>
  <c r="AG49" i="4"/>
  <c r="AG48" i="4"/>
  <c r="AG47" i="4"/>
  <c r="AG24" i="4"/>
  <c r="AG23" i="4"/>
  <c r="AG22" i="4"/>
  <c r="AG21" i="4"/>
  <c r="AG20" i="4"/>
  <c r="AG16" i="4"/>
  <c r="AG15" i="4"/>
  <c r="AG14" i="4"/>
  <c r="AG13" i="4"/>
  <c r="AG12" i="4"/>
  <c r="AG63" i="4"/>
  <c r="AG62" i="4"/>
  <c r="AG61" i="4"/>
  <c r="AG46" i="4" l="1"/>
  <c r="AE56" i="4"/>
  <c r="AE55" i="4"/>
  <c r="AE54" i="4"/>
  <c r="AE50" i="4"/>
  <c r="AE49" i="4"/>
  <c r="AE48" i="4"/>
  <c r="AE47" i="4"/>
  <c r="AE24" i="4"/>
  <c r="AE23" i="4"/>
  <c r="AE22" i="4"/>
  <c r="AE21" i="4"/>
  <c r="AE20" i="4"/>
  <c r="AE25" i="4" s="1"/>
  <c r="AE16" i="4"/>
  <c r="AE15" i="4"/>
  <c r="AE14" i="4"/>
  <c r="AE30" i="4" s="1"/>
  <c r="AE13" i="4"/>
  <c r="AE12" i="4"/>
  <c r="AE63" i="4"/>
  <c r="AE62" i="4"/>
  <c r="AE61" i="4"/>
  <c r="AE28" i="4"/>
  <c r="AE43" i="4"/>
  <c r="AE31" i="4"/>
  <c r="AE59" i="4"/>
  <c r="S58" i="4"/>
  <c r="S53" i="4"/>
  <c r="U53" i="4" s="1"/>
  <c r="W53" i="4" s="1"/>
  <c r="Y53" i="4" s="1"/>
  <c r="S50" i="4"/>
  <c r="S46" i="4"/>
  <c r="U46" i="4" s="1"/>
  <c r="W46" i="4" s="1"/>
  <c r="Y46" i="4" s="1"/>
  <c r="Y43" i="4"/>
  <c r="W43" i="4"/>
  <c r="U43" i="4"/>
  <c r="S43" i="4"/>
  <c r="Y31" i="4"/>
  <c r="W31" i="4"/>
  <c r="U31" i="4"/>
  <c r="S31" i="4"/>
  <c r="Y30" i="4"/>
  <c r="W30" i="4"/>
  <c r="U30" i="4"/>
  <c r="S30" i="4"/>
  <c r="Y29" i="4"/>
  <c r="W29" i="4"/>
  <c r="U29" i="4"/>
  <c r="S29" i="4"/>
  <c r="Y28" i="4"/>
  <c r="W28" i="4"/>
  <c r="U28" i="4"/>
  <c r="S28" i="4"/>
  <c r="Y25" i="4"/>
  <c r="W25" i="4"/>
  <c r="U25" i="4"/>
  <c r="S25" i="4"/>
  <c r="Y17" i="4"/>
  <c r="W17" i="4"/>
  <c r="U17" i="4"/>
  <c r="S17" i="4"/>
  <c r="S33" i="4" l="1"/>
  <c r="Y33" i="4"/>
  <c r="W33" i="4"/>
  <c r="U33" i="4"/>
  <c r="AE33" i="4"/>
  <c r="AE17" i="4"/>
  <c r="AE29" i="4"/>
  <c r="AG43" i="4" l="1"/>
  <c r="AA43" i="4"/>
  <c r="Q43" i="4"/>
  <c r="O43" i="4"/>
  <c r="M43" i="4"/>
  <c r="K43" i="4"/>
  <c r="I43" i="4"/>
  <c r="G43" i="4"/>
  <c r="E43" i="4"/>
  <c r="C43" i="4"/>
  <c r="K50" i="4" l="1"/>
  <c r="AG59" i="4" l="1"/>
  <c r="AG17" i="4" l="1"/>
  <c r="AG31" i="4"/>
  <c r="AG30" i="4"/>
  <c r="AG29" i="4"/>
  <c r="AG25" i="4"/>
  <c r="AG28" i="4"/>
  <c r="K58" i="4"/>
  <c r="Q31" i="4"/>
  <c r="O31" i="4"/>
  <c r="M31" i="4"/>
  <c r="K31" i="4"/>
  <c r="Q30" i="4"/>
  <c r="O30" i="4"/>
  <c r="M30" i="4"/>
  <c r="K30" i="4"/>
  <c r="Q29" i="4"/>
  <c r="O29" i="4"/>
  <c r="M29" i="4"/>
  <c r="K29" i="4"/>
  <c r="Q28" i="4"/>
  <c r="O28" i="4"/>
  <c r="M28" i="4"/>
  <c r="K28" i="4"/>
  <c r="Q25" i="4"/>
  <c r="O25" i="4"/>
  <c r="M25" i="4"/>
  <c r="K25" i="4"/>
  <c r="Q17" i="4"/>
  <c r="O17" i="4"/>
  <c r="M17" i="4"/>
  <c r="K17" i="4"/>
  <c r="AG33" i="4" l="1"/>
  <c r="K33" i="4"/>
  <c r="Q33" i="4"/>
  <c r="O33" i="4"/>
  <c r="M33" i="4"/>
  <c r="C53" i="4" l="1"/>
  <c r="C46" i="4"/>
  <c r="E53" i="4" l="1"/>
  <c r="G53" i="4" s="1"/>
  <c r="I53" i="4" l="1"/>
  <c r="K53" i="4" s="1"/>
  <c r="M53" i="4" s="1"/>
  <c r="O53" i="4" s="1"/>
  <c r="Q53" i="4" s="1"/>
  <c r="E46" i="4" l="1"/>
  <c r="G46" i="4" s="1"/>
  <c r="I46" i="4" s="1"/>
  <c r="K46" i="4" s="1"/>
  <c r="M46" i="4" s="1"/>
  <c r="O46" i="4" s="1"/>
  <c r="Q46" i="4" s="1"/>
  <c r="I31" i="4" l="1"/>
  <c r="G31" i="4"/>
  <c r="E31" i="4"/>
  <c r="C31" i="4"/>
  <c r="I30" i="4"/>
  <c r="G30" i="4"/>
  <c r="E30" i="4"/>
  <c r="C30" i="4"/>
  <c r="I29" i="4"/>
  <c r="G29" i="4"/>
  <c r="E29" i="4"/>
  <c r="C29" i="4"/>
  <c r="I28" i="4"/>
  <c r="G28" i="4"/>
  <c r="E28" i="4"/>
  <c r="C28" i="4"/>
  <c r="I25" i="4"/>
  <c r="G25" i="4"/>
  <c r="E25" i="4"/>
  <c r="C25" i="4"/>
  <c r="I17" i="4"/>
  <c r="G17" i="4"/>
  <c r="E17" i="4"/>
  <c r="C17" i="4"/>
  <c r="AG53" i="4" l="1"/>
  <c r="AA28" i="4"/>
  <c r="AA30" i="4"/>
  <c r="AA17" i="4"/>
  <c r="AA31" i="4"/>
  <c r="AA29" i="4"/>
  <c r="AA25" i="4"/>
  <c r="I33" i="4"/>
  <c r="G33" i="4"/>
  <c r="C33" i="4"/>
  <c r="E33" i="4"/>
  <c r="AA33" i="4" l="1"/>
</calcChain>
</file>

<file path=xl/sharedStrings.xml><?xml version="1.0" encoding="utf-8"?>
<sst xmlns="http://schemas.openxmlformats.org/spreadsheetml/2006/main" count="74" uniqueCount="38">
  <si>
    <t>National Oilwell Varco, Inc.</t>
  </si>
  <si>
    <t>Year To Date</t>
  </si>
  <si>
    <t>Q1</t>
  </si>
  <si>
    <t>Q2</t>
  </si>
  <si>
    <t>Q3</t>
  </si>
  <si>
    <t>Q4</t>
  </si>
  <si>
    <t xml:space="preserve">  Eliminations</t>
  </si>
  <si>
    <t xml:space="preserve">    Total</t>
  </si>
  <si>
    <t xml:space="preserve">  Ending Backlog</t>
  </si>
  <si>
    <t xml:space="preserve">  Rig Systems</t>
  </si>
  <si>
    <t xml:space="preserve">  Rig Aftermarket</t>
  </si>
  <si>
    <t xml:space="preserve">  Completion &amp; Production Solutions</t>
  </si>
  <si>
    <t xml:space="preserve">  Wellbore Technologies</t>
  </si>
  <si>
    <t>Rig Systems:</t>
  </si>
  <si>
    <t>Completion &amp; Production Solutions:</t>
  </si>
  <si>
    <t xml:space="preserve">  FX Adjustment</t>
  </si>
  <si>
    <t xml:space="preserve">  Revenue out of backlog</t>
  </si>
  <si>
    <t xml:space="preserve">    Tax items</t>
  </si>
  <si>
    <t xml:space="preserve">    Argentina/Venezuela asset write-down</t>
  </si>
  <si>
    <t xml:space="preserve">  Order Additions, net</t>
  </si>
  <si>
    <t xml:space="preserve">    Goodwill and other intangible asset write-down</t>
  </si>
  <si>
    <t>Proforma Selected Financial Data</t>
  </si>
  <si>
    <t xml:space="preserve">  Eliminations and corporate costs</t>
  </si>
  <si>
    <t>(In millions, except per share data)</t>
  </si>
  <si>
    <t>Other items in operating profit</t>
  </si>
  <si>
    <t>Other items in other income (expense), net</t>
  </si>
  <si>
    <t xml:space="preserve">  Other items:</t>
  </si>
  <si>
    <t>Revenue:</t>
  </si>
  <si>
    <t>Adjusted EBITDA:</t>
  </si>
  <si>
    <t>Adjusted EBITDA %:</t>
  </si>
  <si>
    <t xml:space="preserve">  Deductions from backlog</t>
  </si>
  <si>
    <t xml:space="preserve">    Other</t>
  </si>
  <si>
    <t xml:space="preserve">    Fixed asset write-downs</t>
  </si>
  <si>
    <t>Other items in provision for income taxes</t>
  </si>
  <si>
    <t xml:space="preserve">  GAAP net income (loss) attributable to Company</t>
  </si>
  <si>
    <t>Diluted EPS Data:</t>
  </si>
  <si>
    <t xml:space="preserve">  Adjusted earnings (loss) per share</t>
  </si>
  <si>
    <t>9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</si>
</sst>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_);_(@_)"/>
    <numFmt numFmtId="165" formatCode="_(&quot;$&quot;* #,##0_);_(&quot;$&quot;* \(#,##0\);_(&quot;$&quot;* &quot;-&quot;??_);_(@_)"/>
    <numFmt numFmtId="166" formatCode="0.0%"/>
    <numFmt numFmtId="167" formatCode="_(&quot;$&quot;* #,##0_);_(&quot;$&quot;* \(#,##0\);_(&quot;$&quot;* &quot;-&quot;?_);_(@_)"/>
    <numFmt numFmtId="168" formatCode="_(&quot;$&quot;* #,##0.0_);_(&quot;$&quot;* \(#,##0.0\);_(&quot;$&quot;* &quot;-&quot;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2" applyFont="1"/>
    <xf numFmtId="0" fontId="3" fillId="0" borderId="0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3" fillId="0" borderId="0" xfId="2" applyFont="1" applyBorder="1"/>
    <xf numFmtId="0" fontId="3" fillId="0" borderId="8" xfId="2" applyFont="1" applyBorder="1"/>
    <xf numFmtId="0" fontId="3" fillId="0" borderId="9" xfId="2" applyFont="1" applyBorder="1"/>
    <xf numFmtId="0" fontId="3" fillId="0" borderId="10" xfId="2" applyFont="1" applyBorder="1"/>
    <xf numFmtId="164" fontId="3" fillId="0" borderId="8" xfId="3" applyNumberFormat="1" applyFont="1" applyBorder="1"/>
    <xf numFmtId="164" fontId="3" fillId="0" borderId="0" xfId="3" applyNumberFormat="1" applyFont="1" applyBorder="1"/>
    <xf numFmtId="164" fontId="3" fillId="0" borderId="9" xfId="3" applyNumberFormat="1" applyFont="1" applyBorder="1"/>
    <xf numFmtId="164" fontId="3" fillId="0" borderId="0" xfId="2" applyNumberFormat="1" applyFont="1"/>
    <xf numFmtId="165" fontId="3" fillId="0" borderId="8" xfId="3" applyNumberFormat="1" applyFont="1" applyBorder="1"/>
    <xf numFmtId="165" fontId="3" fillId="0" borderId="0" xfId="3" applyNumberFormat="1" applyFont="1" applyBorder="1"/>
    <xf numFmtId="165" fontId="3" fillId="0" borderId="9" xfId="3" applyNumberFormat="1" applyFont="1" applyBorder="1"/>
    <xf numFmtId="165" fontId="3" fillId="0" borderId="0" xfId="3" applyNumberFormat="1" applyFont="1"/>
    <xf numFmtId="0" fontId="3" fillId="0" borderId="0" xfId="2" quotePrefix="1" applyFont="1" applyAlignment="1">
      <alignment horizontal="left"/>
    </xf>
    <xf numFmtId="164" fontId="3" fillId="0" borderId="0" xfId="2" applyNumberFormat="1" applyFont="1" applyBorder="1"/>
    <xf numFmtId="164" fontId="3" fillId="0" borderId="4" xfId="3" applyNumberFormat="1" applyFont="1" applyBorder="1"/>
    <xf numFmtId="164" fontId="3" fillId="0" borderId="5" xfId="3" applyNumberFormat="1" applyFont="1" applyBorder="1"/>
    <xf numFmtId="164" fontId="3" fillId="0" borderId="6" xfId="3" applyNumberFormat="1" applyFont="1" applyBorder="1"/>
    <xf numFmtId="164" fontId="3" fillId="0" borderId="8" xfId="2" applyNumberFormat="1" applyFont="1" applyBorder="1"/>
    <xf numFmtId="164" fontId="3" fillId="0" borderId="9" xfId="2" applyNumberFormat="1" applyFont="1" applyBorder="1"/>
    <xf numFmtId="0" fontId="3" fillId="0" borderId="0" xfId="2" applyFont="1" applyAlignment="1">
      <alignment horizontal="left"/>
    </xf>
    <xf numFmtId="166" fontId="3" fillId="0" borderId="8" xfId="4" applyNumberFormat="1" applyFont="1" applyBorder="1"/>
    <xf numFmtId="166" fontId="3" fillId="0" borderId="0" xfId="4" applyNumberFormat="1" applyFont="1" applyBorder="1"/>
    <xf numFmtId="166" fontId="3" fillId="0" borderId="9" xfId="4" applyNumberFormat="1" applyFont="1" applyBorder="1"/>
    <xf numFmtId="43" fontId="3" fillId="0" borderId="4" xfId="5" applyFont="1" applyBorder="1"/>
    <xf numFmtId="43" fontId="3" fillId="0" borderId="5" xfId="5" applyFont="1" applyBorder="1"/>
    <xf numFmtId="43" fontId="3" fillId="0" borderId="6" xfId="5" applyFont="1" applyBorder="1"/>
    <xf numFmtId="43" fontId="3" fillId="0" borderId="0" xfId="5" applyFont="1" applyBorder="1"/>
    <xf numFmtId="167" fontId="3" fillId="0" borderId="8" xfId="2" applyNumberFormat="1" applyFont="1" applyBorder="1"/>
    <xf numFmtId="167" fontId="3" fillId="0" borderId="0" xfId="2" applyNumberFormat="1" applyFont="1" applyBorder="1"/>
    <xf numFmtId="167" fontId="3" fillId="0" borderId="9" xfId="2" applyNumberFormat="1" applyFont="1" applyBorder="1"/>
    <xf numFmtId="43" fontId="3" fillId="0" borderId="0" xfId="2" applyNumberFormat="1" applyFont="1" applyBorder="1"/>
    <xf numFmtId="0" fontId="3" fillId="0" borderId="8" xfId="2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165" fontId="3" fillId="0" borderId="4" xfId="3" applyNumberFormat="1" applyFont="1" applyBorder="1"/>
    <xf numFmtId="165" fontId="3" fillId="0" borderId="5" xfId="3" applyNumberFormat="1" applyFont="1" applyBorder="1"/>
    <xf numFmtId="165" fontId="3" fillId="0" borderId="6" xfId="3" applyNumberFormat="1" applyFont="1" applyBorder="1"/>
    <xf numFmtId="166" fontId="3" fillId="0" borderId="8" xfId="1" applyNumberFormat="1" applyFont="1" applyBorder="1"/>
    <xf numFmtId="166" fontId="3" fillId="0" borderId="0" xfId="1" applyNumberFormat="1" applyFont="1" applyBorder="1"/>
    <xf numFmtId="166" fontId="3" fillId="0" borderId="9" xfId="1" applyNumberFormat="1" applyFont="1" applyBorder="1"/>
    <xf numFmtId="166" fontId="3" fillId="0" borderId="0" xfId="1" applyNumberFormat="1" applyFont="1"/>
    <xf numFmtId="0" fontId="3" fillId="0" borderId="12" xfId="2" applyFont="1" applyBorder="1"/>
    <xf numFmtId="0" fontId="3" fillId="0" borderId="13" xfId="2" applyFont="1" applyBorder="1"/>
    <xf numFmtId="0" fontId="3" fillId="0" borderId="11" xfId="2" applyFont="1" applyBorder="1"/>
    <xf numFmtId="0" fontId="3" fillId="0" borderId="14" xfId="2" applyFont="1" applyBorder="1"/>
    <xf numFmtId="0" fontId="3" fillId="0" borderId="7" xfId="2" quotePrefix="1" applyFont="1" applyBorder="1" applyAlignment="1">
      <alignment horizontal="left"/>
    </xf>
    <xf numFmtId="167" fontId="5" fillId="0" borderId="5" xfId="2" applyNumberFormat="1" applyFont="1" applyBorder="1" applyAlignment="1">
      <alignment horizontal="left"/>
    </xf>
    <xf numFmtId="167" fontId="3" fillId="0" borderId="5" xfId="2" applyNumberFormat="1" applyFont="1" applyBorder="1"/>
    <xf numFmtId="167" fontId="3" fillId="0" borderId="4" xfId="2" applyNumberFormat="1" applyFont="1" applyBorder="1"/>
    <xf numFmtId="167" fontId="3" fillId="0" borderId="6" xfId="2" applyNumberFormat="1" applyFont="1" applyBorder="1"/>
    <xf numFmtId="0" fontId="3" fillId="0" borderId="5" xfId="2" applyFont="1" applyBorder="1"/>
    <xf numFmtId="44" fontId="3" fillId="0" borderId="8" xfId="7" applyFont="1" applyBorder="1"/>
    <xf numFmtId="44" fontId="3" fillId="0" borderId="0" xfId="7" applyFont="1" applyBorder="1"/>
    <xf numFmtId="44" fontId="3" fillId="0" borderId="9" xfId="7" applyFont="1" applyBorder="1"/>
    <xf numFmtId="44" fontId="3" fillId="0" borderId="0" xfId="7" applyFont="1"/>
    <xf numFmtId="44" fontId="3" fillId="0" borderId="15" xfId="7" applyFont="1" applyBorder="1"/>
    <xf numFmtId="44" fontId="3" fillId="0" borderId="16" xfId="7" applyFont="1" applyBorder="1"/>
    <xf numFmtId="44" fontId="3" fillId="0" borderId="17" xfId="7" applyFont="1" applyBorder="1"/>
    <xf numFmtId="43" fontId="3" fillId="0" borderId="8" xfId="6" applyFont="1" applyBorder="1"/>
    <xf numFmtId="43" fontId="3" fillId="0" borderId="0" xfId="6" applyFont="1" applyBorder="1"/>
    <xf numFmtId="43" fontId="3" fillId="0" borderId="9" xfId="6" applyFont="1" applyBorder="1"/>
    <xf numFmtId="43" fontId="3" fillId="0" borderId="0" xfId="6" applyFont="1"/>
    <xf numFmtId="0" fontId="3" fillId="0" borderId="13" xfId="2" applyFont="1" applyBorder="1" applyAlignment="1">
      <alignment horizontal="center"/>
    </xf>
    <xf numFmtId="0" fontId="3" fillId="0" borderId="0" xfId="2" quotePrefix="1" applyFont="1"/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167" fontId="3" fillId="0" borderId="3" xfId="2" applyNumberFormat="1" applyFont="1" applyBorder="1"/>
    <xf numFmtId="167" fontId="3" fillId="0" borderId="0" xfId="2" applyNumberFormat="1" applyFont="1"/>
    <xf numFmtId="168" fontId="3" fillId="0" borderId="0" xfId="2" applyNumberFormat="1" applyFont="1"/>
    <xf numFmtId="0" fontId="3" fillId="0" borderId="2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2" xfId="2" applyFont="1" applyBorder="1"/>
    <xf numFmtId="0" fontId="6" fillId="0" borderId="0" xfId="2" applyFont="1"/>
    <xf numFmtId="0" fontId="6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2" xfId="2" applyFont="1" applyBorder="1" applyAlignment="1">
      <alignment horizontal="center"/>
    </xf>
    <xf numFmtId="164" fontId="3" fillId="0" borderId="5" xfId="2" applyNumberFormat="1" applyFont="1" applyBorder="1"/>
    <xf numFmtId="0" fontId="3" fillId="0" borderId="0" xfId="2" quotePrefix="1" applyFont="1" applyBorder="1"/>
    <xf numFmtId="167" fontId="3" fillId="0" borderId="2" xfId="2" applyNumberFormat="1" applyFont="1" applyBorder="1"/>
    <xf numFmtId="0" fontId="3" fillId="0" borderId="18" xfId="2" applyFont="1" applyBorder="1"/>
    <xf numFmtId="165" fontId="3" fillId="0" borderId="18" xfId="3" applyNumberFormat="1" applyFont="1" applyBorder="1"/>
    <xf numFmtId="164" fontId="3" fillId="0" borderId="18" xfId="2" applyNumberFormat="1" applyFont="1" applyBorder="1"/>
    <xf numFmtId="166" fontId="3" fillId="0" borderId="18" xfId="1" applyNumberFormat="1" applyFont="1" applyBorder="1"/>
    <xf numFmtId="44" fontId="3" fillId="0" borderId="18" xfId="7" applyFont="1" applyBorder="1"/>
    <xf numFmtId="43" fontId="3" fillId="0" borderId="18" xfId="6" applyFont="1" applyBorder="1"/>
    <xf numFmtId="0" fontId="3" fillId="0" borderId="19" xfId="2" applyFont="1" applyBorder="1"/>
    <xf numFmtId="167" fontId="3" fillId="0" borderId="18" xfId="2" applyNumberFormat="1" applyFont="1" applyBorder="1"/>
    <xf numFmtId="167" fontId="5" fillId="0" borderId="19" xfId="2" applyNumberFormat="1" applyFont="1" applyBorder="1" applyAlignment="1">
      <alignment horizontal="left"/>
    </xf>
    <xf numFmtId="0" fontId="3" fillId="0" borderId="20" xfId="2" applyFont="1" applyBorder="1"/>
    <xf numFmtId="0" fontId="3" fillId="0" borderId="0" xfId="2" applyFont="1" applyAlignment="1">
      <alignment horizontal="center"/>
    </xf>
    <xf numFmtId="0" fontId="3" fillId="0" borderId="5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quotePrefix="1" applyFont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13" xfId="2" applyFont="1" applyBorder="1" applyAlignment="1">
      <alignment horizontal="center"/>
    </xf>
    <xf numFmtId="0" fontId="3" fillId="0" borderId="5" xfId="2" applyFont="1" applyBorder="1" applyAlignment="1">
      <alignment horizontal="center"/>
    </xf>
  </cellXfs>
  <cellStyles count="8">
    <cellStyle name="Comma" xfId="6" builtinId="3"/>
    <cellStyle name="Comma 2" xfId="5"/>
    <cellStyle name="Currency" xfId="7" builtinId="4"/>
    <cellStyle name="Currency 2" xfId="3"/>
    <cellStyle name="Normal" xfId="0" builtinId="0"/>
    <cellStyle name="Normal 2" xfId="2"/>
    <cellStyle name="Percent" xfId="1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67"/>
  <sheetViews>
    <sheetView tabSelected="1" topLeftCell="A4" zoomScale="85" zoomScaleNormal="85" workbookViewId="0">
      <selection activeCell="AC6" sqref="AC6"/>
    </sheetView>
  </sheetViews>
  <sheetFormatPr defaultRowHeight="12.75" x14ac:dyDescent="0.2"/>
  <cols>
    <col min="1" max="1" width="46.42578125" style="1" bestFit="1" customWidth="1"/>
    <col min="2" max="2" width="2.7109375" style="1" hidden="1" customWidth="1"/>
    <col min="3" max="3" width="8.7109375" style="1" hidden="1" customWidth="1"/>
    <col min="4" max="4" width="2.7109375" style="1" hidden="1" customWidth="1"/>
    <col min="5" max="5" width="8.7109375" style="1" hidden="1" customWidth="1"/>
    <col min="6" max="6" width="2.7109375" style="1" hidden="1" customWidth="1"/>
    <col min="7" max="7" width="8.7109375" style="1" hidden="1" customWidth="1"/>
    <col min="8" max="8" width="2.7109375" style="1" hidden="1" customWidth="1"/>
    <col min="9" max="9" width="8.7109375" style="1" hidden="1" customWidth="1"/>
    <col min="10" max="10" width="2.7109375" style="1" customWidth="1"/>
    <col min="11" max="11" width="8.7109375" style="1" customWidth="1"/>
    <col min="12" max="12" width="2.7109375" style="1" customWidth="1"/>
    <col min="13" max="13" width="8.7109375" style="1" customWidth="1"/>
    <col min="14" max="14" width="2.7109375" style="1" customWidth="1"/>
    <col min="15" max="15" width="8.7109375" style="1" customWidth="1"/>
    <col min="16" max="16" width="2.7109375" style="1" customWidth="1"/>
    <col min="17" max="17" width="8.7109375" style="1" customWidth="1"/>
    <col min="18" max="18" width="2.7109375" style="1" customWidth="1"/>
    <col min="19" max="19" width="8.7109375" style="1" customWidth="1"/>
    <col min="20" max="20" width="2.7109375" style="1" customWidth="1"/>
    <col min="21" max="21" width="8.7109375" style="1" customWidth="1"/>
    <col min="22" max="22" width="2.7109375" style="1" customWidth="1"/>
    <col min="23" max="23" width="8.7109375" style="1" customWidth="1"/>
    <col min="24" max="24" width="2.7109375" style="1" hidden="1" customWidth="1"/>
    <col min="25" max="25" width="8.7109375" style="1" hidden="1" customWidth="1"/>
    <col min="26" max="26" width="2.7109375" style="1" customWidth="1"/>
    <col min="27" max="27" width="9.140625" style="1"/>
    <col min="28" max="28" width="2.7109375" style="1" customWidth="1"/>
    <col min="29" max="29" width="8.85546875" style="1" customWidth="1"/>
    <col min="30" max="30" width="2.7109375" style="1" customWidth="1"/>
    <col min="31" max="31" width="9.5703125" style="1" customWidth="1"/>
    <col min="32" max="32" width="2.7109375" style="1" customWidth="1"/>
    <col min="33" max="33" width="9.140625" style="1" customWidth="1"/>
    <col min="34" max="34" width="1.7109375" style="1" customWidth="1"/>
    <col min="35" max="35" width="13.42578125" style="1" bestFit="1" customWidth="1"/>
    <col min="36" max="36" width="12.85546875" style="1" bestFit="1" customWidth="1"/>
    <col min="37" max="37" width="12.28515625" style="1" bestFit="1" customWidth="1"/>
    <col min="38" max="38" width="12.85546875" style="1" bestFit="1" customWidth="1"/>
    <col min="39" max="16384" width="9.140625" style="1"/>
  </cols>
  <sheetData>
    <row r="1" spans="1:37" x14ac:dyDescent="0.2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7" x14ac:dyDescent="0.2">
      <c r="A2" s="98" t="s">
        <v>21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1:37" x14ac:dyDescent="0.2">
      <c r="A3" s="97" t="s">
        <v>23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</row>
    <row r="4" spans="1:37" x14ac:dyDescent="0.2">
      <c r="A4" s="79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80"/>
      <c r="T4" s="80"/>
      <c r="U4" s="80"/>
      <c r="V4" s="80"/>
      <c r="W4" s="80"/>
      <c r="X4" s="80"/>
      <c r="Y4" s="80"/>
      <c r="Z4" s="80"/>
      <c r="AA4" s="75"/>
      <c r="AB4" s="75"/>
      <c r="AC4" s="95"/>
      <c r="AD4" s="95"/>
      <c r="AE4" s="80"/>
      <c r="AF4" s="80"/>
      <c r="AG4" s="75"/>
    </row>
    <row r="5" spans="1:37" x14ac:dyDescent="0.2">
      <c r="A5" s="78"/>
    </row>
    <row r="7" spans="1:37" x14ac:dyDescent="0.2">
      <c r="AA7" s="55"/>
      <c r="AB7" s="55"/>
      <c r="AC7" s="55"/>
      <c r="AD7" s="55"/>
      <c r="AE7" s="55"/>
      <c r="AF7" s="55"/>
      <c r="AG7" s="55"/>
    </row>
    <row r="8" spans="1:37" ht="15.75" customHeight="1" x14ac:dyDescent="0.2">
      <c r="B8" s="2"/>
      <c r="C8" s="99">
        <v>2015</v>
      </c>
      <c r="D8" s="100"/>
      <c r="E8" s="100"/>
      <c r="F8" s="100"/>
      <c r="G8" s="100"/>
      <c r="H8" s="100"/>
      <c r="I8" s="101"/>
      <c r="K8" s="99">
        <v>2016</v>
      </c>
      <c r="L8" s="100"/>
      <c r="M8" s="100"/>
      <c r="N8" s="100"/>
      <c r="O8" s="100"/>
      <c r="P8" s="100"/>
      <c r="Q8" s="100"/>
      <c r="R8" s="85"/>
      <c r="S8" s="100">
        <v>2017</v>
      </c>
      <c r="T8" s="100"/>
      <c r="U8" s="100"/>
      <c r="V8" s="100"/>
      <c r="W8" s="100"/>
      <c r="X8" s="100"/>
      <c r="Y8" s="101"/>
      <c r="Z8" s="85"/>
      <c r="AA8" s="100" t="s">
        <v>1</v>
      </c>
      <c r="AB8" s="100"/>
      <c r="AC8" s="100"/>
      <c r="AD8" s="100"/>
      <c r="AE8" s="100"/>
      <c r="AF8" s="102"/>
      <c r="AG8" s="100"/>
      <c r="AH8" s="7"/>
    </row>
    <row r="9" spans="1:37" x14ac:dyDescent="0.2">
      <c r="B9" s="2"/>
      <c r="C9" s="69" t="s">
        <v>2</v>
      </c>
      <c r="D9" s="67"/>
      <c r="E9" s="70" t="s">
        <v>3</v>
      </c>
      <c r="F9" s="2"/>
      <c r="G9" s="70" t="s">
        <v>4</v>
      </c>
      <c r="H9" s="2"/>
      <c r="I9" s="5" t="s">
        <v>5</v>
      </c>
      <c r="K9" s="3" t="s">
        <v>2</v>
      </c>
      <c r="L9" s="2"/>
      <c r="M9" s="4" t="s">
        <v>3</v>
      </c>
      <c r="N9" s="2"/>
      <c r="O9" s="4" t="s">
        <v>4</v>
      </c>
      <c r="P9" s="2"/>
      <c r="Q9" s="4" t="s">
        <v>5</v>
      </c>
      <c r="R9" s="85"/>
      <c r="S9" s="4" t="s">
        <v>2</v>
      </c>
      <c r="T9" s="2"/>
      <c r="U9" s="4" t="s">
        <v>3</v>
      </c>
      <c r="V9" s="2"/>
      <c r="W9" s="4" t="s">
        <v>4</v>
      </c>
      <c r="X9" s="2"/>
      <c r="Y9" s="4" t="s">
        <v>5</v>
      </c>
      <c r="Z9" s="85"/>
      <c r="AA9" s="4">
        <v>2014</v>
      </c>
      <c r="AB9" s="6"/>
      <c r="AC9" s="96">
        <v>2015</v>
      </c>
      <c r="AD9" s="6"/>
      <c r="AE9" s="4">
        <v>2016</v>
      </c>
      <c r="AF9" s="47"/>
      <c r="AG9" s="4">
        <v>2017</v>
      </c>
      <c r="AH9" s="7"/>
    </row>
    <row r="10" spans="1:37" x14ac:dyDescent="0.2">
      <c r="B10" s="6"/>
      <c r="C10" s="7"/>
      <c r="D10" s="6"/>
      <c r="E10" s="6"/>
      <c r="F10" s="6"/>
      <c r="G10" s="6"/>
      <c r="H10" s="6"/>
      <c r="I10" s="8"/>
      <c r="K10" s="7"/>
      <c r="L10" s="6"/>
      <c r="M10" s="6"/>
      <c r="N10" s="6"/>
      <c r="O10" s="6"/>
      <c r="P10" s="6"/>
      <c r="Q10" s="6"/>
      <c r="R10" s="85"/>
      <c r="S10" s="6"/>
      <c r="T10" s="6"/>
      <c r="U10" s="6"/>
      <c r="V10" s="6"/>
      <c r="W10" s="6"/>
      <c r="X10" s="6"/>
      <c r="Y10" s="6"/>
      <c r="Z10" s="85"/>
      <c r="AA10" s="6"/>
      <c r="AB10" s="6"/>
      <c r="AC10" s="83"/>
      <c r="AD10" s="6"/>
      <c r="AE10" s="83"/>
      <c r="AF10" s="6"/>
      <c r="AG10" s="83" t="s">
        <v>37</v>
      </c>
      <c r="AH10" s="7"/>
    </row>
    <row r="11" spans="1:37" x14ac:dyDescent="0.2">
      <c r="A11" s="1" t="s">
        <v>27</v>
      </c>
      <c r="B11" s="6"/>
      <c r="C11" s="7"/>
      <c r="D11" s="6"/>
      <c r="E11" s="6"/>
      <c r="F11" s="6"/>
      <c r="G11" s="6"/>
      <c r="H11" s="6"/>
      <c r="I11" s="8"/>
      <c r="K11" s="7"/>
      <c r="L11" s="6"/>
      <c r="M11" s="6"/>
      <c r="N11" s="6"/>
      <c r="O11" s="6"/>
      <c r="P11" s="6"/>
      <c r="Q11" s="6"/>
      <c r="R11" s="85"/>
      <c r="S11" s="6"/>
      <c r="T11" s="6"/>
      <c r="U11" s="6"/>
      <c r="V11" s="6"/>
      <c r="W11" s="6"/>
      <c r="X11" s="6"/>
      <c r="Y11" s="6"/>
      <c r="Z11" s="85"/>
      <c r="AA11" s="6"/>
      <c r="AB11" s="6"/>
      <c r="AC11" s="6"/>
      <c r="AD11" s="6"/>
      <c r="AE11" s="6"/>
      <c r="AF11" s="6"/>
      <c r="AG11" s="6"/>
      <c r="AH11" s="7"/>
    </row>
    <row r="12" spans="1:37" x14ac:dyDescent="0.2">
      <c r="A12" s="1" t="s">
        <v>9</v>
      </c>
      <c r="B12" s="15"/>
      <c r="C12" s="14">
        <v>2523</v>
      </c>
      <c r="D12" s="15"/>
      <c r="E12" s="15">
        <v>1930</v>
      </c>
      <c r="F12" s="15"/>
      <c r="G12" s="15">
        <v>1496</v>
      </c>
      <c r="H12" s="15"/>
      <c r="I12" s="16">
        <v>1015</v>
      </c>
      <c r="J12" s="17"/>
      <c r="K12" s="14">
        <v>926</v>
      </c>
      <c r="L12" s="15"/>
      <c r="M12" s="15">
        <v>564</v>
      </c>
      <c r="N12" s="15"/>
      <c r="O12" s="15">
        <v>470</v>
      </c>
      <c r="P12" s="15"/>
      <c r="Q12" s="15">
        <v>426</v>
      </c>
      <c r="R12" s="86"/>
      <c r="S12" s="15">
        <v>393</v>
      </c>
      <c r="T12" s="15"/>
      <c r="U12" s="15">
        <v>346</v>
      </c>
      <c r="V12" s="15"/>
      <c r="W12" s="15">
        <v>330</v>
      </c>
      <c r="X12" s="15"/>
      <c r="Y12" s="15">
        <v>0</v>
      </c>
      <c r="Z12" s="86"/>
      <c r="AA12" s="15">
        <v>9848</v>
      </c>
      <c r="AB12" s="6"/>
      <c r="AC12" s="15">
        <f>SUM(C12:I12)</f>
        <v>6964</v>
      </c>
      <c r="AD12" s="6"/>
      <c r="AE12" s="15">
        <f>SUM(K12:Q12)</f>
        <v>2386</v>
      </c>
      <c r="AF12" s="6"/>
      <c r="AG12" s="15">
        <f>SUM(S12:Y12)</f>
        <v>1069</v>
      </c>
      <c r="AH12" s="7"/>
    </row>
    <row r="13" spans="1:37" x14ac:dyDescent="0.2">
      <c r="A13" s="18" t="s">
        <v>10</v>
      </c>
      <c r="B13" s="11"/>
      <c r="C13" s="10">
        <v>719</v>
      </c>
      <c r="D13" s="11"/>
      <c r="E13" s="11">
        <v>657</v>
      </c>
      <c r="F13" s="11"/>
      <c r="G13" s="11">
        <v>570</v>
      </c>
      <c r="H13" s="11"/>
      <c r="I13" s="12">
        <v>569</v>
      </c>
      <c r="J13" s="13"/>
      <c r="K13" s="10">
        <v>391</v>
      </c>
      <c r="L13" s="11"/>
      <c r="M13" s="11">
        <v>364</v>
      </c>
      <c r="N13" s="11"/>
      <c r="O13" s="11">
        <v>322</v>
      </c>
      <c r="P13" s="11"/>
      <c r="Q13" s="11">
        <v>339</v>
      </c>
      <c r="R13" s="87"/>
      <c r="S13" s="11">
        <v>321</v>
      </c>
      <c r="T13" s="11"/>
      <c r="U13" s="11">
        <v>341</v>
      </c>
      <c r="V13" s="11"/>
      <c r="W13" s="11">
        <v>311</v>
      </c>
      <c r="X13" s="11"/>
      <c r="Y13" s="11">
        <v>0</v>
      </c>
      <c r="Z13" s="87"/>
      <c r="AA13" s="19">
        <v>3222</v>
      </c>
      <c r="AB13" s="6"/>
      <c r="AC13" s="19">
        <f>SUM(C13:I13)</f>
        <v>2515</v>
      </c>
      <c r="AD13" s="6"/>
      <c r="AE13" s="19">
        <f>SUM(K13:Q13)</f>
        <v>1416</v>
      </c>
      <c r="AF13" s="6"/>
      <c r="AG13" s="19">
        <f>SUM(S13:Y13)</f>
        <v>973</v>
      </c>
      <c r="AH13" s="7"/>
      <c r="AK13" s="76"/>
    </row>
    <row r="14" spans="1:37" x14ac:dyDescent="0.2">
      <c r="A14" s="18" t="s">
        <v>12</v>
      </c>
      <c r="B14" s="11"/>
      <c r="C14" s="10">
        <v>1171</v>
      </c>
      <c r="D14" s="11"/>
      <c r="E14" s="11">
        <v>956</v>
      </c>
      <c r="F14" s="11"/>
      <c r="G14" s="11">
        <v>834</v>
      </c>
      <c r="H14" s="11"/>
      <c r="I14" s="12">
        <v>757</v>
      </c>
      <c r="J14" s="13"/>
      <c r="K14" s="10">
        <v>631</v>
      </c>
      <c r="L14" s="11"/>
      <c r="M14" s="11">
        <v>511</v>
      </c>
      <c r="N14" s="11"/>
      <c r="O14" s="11">
        <v>526</v>
      </c>
      <c r="P14" s="11"/>
      <c r="Q14" s="11">
        <v>531</v>
      </c>
      <c r="R14" s="87"/>
      <c r="S14" s="11">
        <v>555</v>
      </c>
      <c r="T14" s="11"/>
      <c r="U14" s="11">
        <v>614</v>
      </c>
      <c r="V14" s="11"/>
      <c r="W14" s="11">
        <v>693</v>
      </c>
      <c r="X14" s="11"/>
      <c r="Y14" s="11">
        <v>0</v>
      </c>
      <c r="Z14" s="87"/>
      <c r="AA14" s="19">
        <v>5722</v>
      </c>
      <c r="AB14" s="6"/>
      <c r="AC14" s="19">
        <f>SUM(C14:I14)</f>
        <v>3718</v>
      </c>
      <c r="AD14" s="6"/>
      <c r="AE14" s="19">
        <f>SUM(K14:Q14)</f>
        <v>2199</v>
      </c>
      <c r="AF14" s="6"/>
      <c r="AG14" s="19">
        <f>SUM(S14:Y14)</f>
        <v>1862</v>
      </c>
      <c r="AH14" s="7"/>
    </row>
    <row r="15" spans="1:37" x14ac:dyDescent="0.2">
      <c r="A15" s="18" t="s">
        <v>11</v>
      </c>
      <c r="B15" s="11"/>
      <c r="C15" s="10">
        <v>948</v>
      </c>
      <c r="D15" s="11"/>
      <c r="E15" s="11">
        <v>873</v>
      </c>
      <c r="F15" s="11"/>
      <c r="G15" s="11">
        <v>798</v>
      </c>
      <c r="H15" s="11"/>
      <c r="I15" s="12">
        <v>746</v>
      </c>
      <c r="J15" s="13"/>
      <c r="K15" s="10">
        <v>558</v>
      </c>
      <c r="L15" s="11"/>
      <c r="M15" s="11">
        <v>538</v>
      </c>
      <c r="N15" s="11"/>
      <c r="O15" s="11">
        <v>543</v>
      </c>
      <c r="P15" s="11"/>
      <c r="Q15" s="11">
        <v>602</v>
      </c>
      <c r="R15" s="87"/>
      <c r="S15" s="11">
        <v>648</v>
      </c>
      <c r="T15" s="11"/>
      <c r="U15" s="11">
        <v>652</v>
      </c>
      <c r="V15" s="11"/>
      <c r="W15" s="11">
        <v>682</v>
      </c>
      <c r="X15" s="11"/>
      <c r="Y15" s="11">
        <v>0</v>
      </c>
      <c r="Z15" s="87"/>
      <c r="AA15" s="19">
        <v>4645</v>
      </c>
      <c r="AB15" s="6"/>
      <c r="AC15" s="19">
        <f>SUM(C15:I15)</f>
        <v>3365</v>
      </c>
      <c r="AD15" s="6"/>
      <c r="AE15" s="19">
        <f>SUM(K15:Q15)</f>
        <v>2241</v>
      </c>
      <c r="AF15" s="6"/>
      <c r="AG15" s="19">
        <f>SUM(S15:Y15)</f>
        <v>1982</v>
      </c>
      <c r="AH15" s="7"/>
    </row>
    <row r="16" spans="1:37" x14ac:dyDescent="0.2">
      <c r="A16" s="18" t="s">
        <v>6</v>
      </c>
      <c r="B16" s="11"/>
      <c r="C16" s="20">
        <v>-541</v>
      </c>
      <c r="D16" s="11"/>
      <c r="E16" s="21">
        <v>-507</v>
      </c>
      <c r="F16" s="11"/>
      <c r="G16" s="21">
        <v>-392</v>
      </c>
      <c r="H16" s="11"/>
      <c r="I16" s="22">
        <v>-365</v>
      </c>
      <c r="J16" s="13"/>
      <c r="K16" s="20">
        <v>-317</v>
      </c>
      <c r="L16" s="11"/>
      <c r="M16" s="21">
        <v>-253</v>
      </c>
      <c r="N16" s="11"/>
      <c r="O16" s="21">
        <v>-215</v>
      </c>
      <c r="P16" s="11"/>
      <c r="Q16" s="21">
        <v>-206</v>
      </c>
      <c r="R16" s="87"/>
      <c r="S16" s="21">
        <v>-176</v>
      </c>
      <c r="T16" s="11"/>
      <c r="U16" s="21">
        <v>-194</v>
      </c>
      <c r="V16" s="11"/>
      <c r="W16" s="21">
        <v>-181</v>
      </c>
      <c r="X16" s="11"/>
      <c r="Y16" s="21">
        <v>0</v>
      </c>
      <c r="Z16" s="87"/>
      <c r="AA16" s="82">
        <v>-1997</v>
      </c>
      <c r="AB16" s="6"/>
      <c r="AC16" s="82">
        <f>SUM(C16:I16)</f>
        <v>-1805</v>
      </c>
      <c r="AD16" s="6"/>
      <c r="AE16" s="82">
        <f>SUM(K16:Q16)</f>
        <v>-991</v>
      </c>
      <c r="AF16" s="6"/>
      <c r="AG16" s="82">
        <f>SUM(S16:Y16)</f>
        <v>-551</v>
      </c>
      <c r="AH16" s="7"/>
    </row>
    <row r="17" spans="1:34" x14ac:dyDescent="0.2">
      <c r="A17" s="18" t="s">
        <v>7</v>
      </c>
      <c r="B17" s="15"/>
      <c r="C17" s="14">
        <f>SUM(C12:C16)</f>
        <v>4820</v>
      </c>
      <c r="D17" s="15"/>
      <c r="E17" s="15">
        <f>SUM(E12:E16)</f>
        <v>3909</v>
      </c>
      <c r="F17" s="15"/>
      <c r="G17" s="15">
        <f>SUM(G12:G16)</f>
        <v>3306</v>
      </c>
      <c r="H17" s="15"/>
      <c r="I17" s="16">
        <f>SUM(I12:I16)</f>
        <v>2722</v>
      </c>
      <c r="J17" s="17"/>
      <c r="K17" s="14">
        <f>SUM(K12:K16)</f>
        <v>2189</v>
      </c>
      <c r="L17" s="15"/>
      <c r="M17" s="15">
        <f>SUM(M12:M16)</f>
        <v>1724</v>
      </c>
      <c r="N17" s="15"/>
      <c r="O17" s="15">
        <f>SUM(O12:O16)</f>
        <v>1646</v>
      </c>
      <c r="P17" s="15"/>
      <c r="Q17" s="15">
        <f>SUM(Q12:Q16)</f>
        <v>1692</v>
      </c>
      <c r="R17" s="86"/>
      <c r="S17" s="15">
        <f>SUM(S12:S16)</f>
        <v>1741</v>
      </c>
      <c r="T17" s="15"/>
      <c r="U17" s="15">
        <f>SUM(U12:U16)</f>
        <v>1759</v>
      </c>
      <c r="V17" s="15"/>
      <c r="W17" s="15">
        <f>SUM(W12:W16)</f>
        <v>1835</v>
      </c>
      <c r="X17" s="15"/>
      <c r="Y17" s="15">
        <f>SUM(Y12:Y16)</f>
        <v>0</v>
      </c>
      <c r="Z17" s="86"/>
      <c r="AA17" s="15">
        <f>SUM(AA12:AA16)</f>
        <v>21440</v>
      </c>
      <c r="AB17" s="6"/>
      <c r="AC17" s="15">
        <f>SUM(AC12:AC16)</f>
        <v>14757</v>
      </c>
      <c r="AD17" s="6"/>
      <c r="AE17" s="15">
        <f>SUM(AE12:AE16)</f>
        <v>7251</v>
      </c>
      <c r="AF17" s="6"/>
      <c r="AG17" s="15">
        <f>SUM(AG12:AG16)</f>
        <v>5335</v>
      </c>
      <c r="AH17" s="7"/>
    </row>
    <row r="18" spans="1:34" x14ac:dyDescent="0.2">
      <c r="B18" s="19"/>
      <c r="C18" s="23"/>
      <c r="D18" s="19"/>
      <c r="E18" s="19"/>
      <c r="F18" s="19"/>
      <c r="G18" s="19"/>
      <c r="H18" s="19"/>
      <c r="I18" s="24"/>
      <c r="J18" s="13"/>
      <c r="K18" s="23"/>
      <c r="L18" s="19"/>
      <c r="M18" s="19"/>
      <c r="N18" s="19"/>
      <c r="O18" s="19"/>
      <c r="P18" s="19"/>
      <c r="Q18" s="19"/>
      <c r="R18" s="87"/>
      <c r="S18" s="19"/>
      <c r="T18" s="19"/>
      <c r="U18" s="19"/>
      <c r="V18" s="19"/>
      <c r="W18" s="19"/>
      <c r="X18" s="19"/>
      <c r="Y18" s="19"/>
      <c r="Z18" s="87"/>
      <c r="AA18" s="19"/>
      <c r="AB18" s="6"/>
      <c r="AC18" s="19"/>
      <c r="AD18" s="6"/>
      <c r="AE18" s="19"/>
      <c r="AF18" s="6"/>
      <c r="AG18" s="19"/>
      <c r="AH18" s="7"/>
    </row>
    <row r="19" spans="1:34" x14ac:dyDescent="0.2">
      <c r="A19" s="1" t="s">
        <v>28</v>
      </c>
      <c r="B19" s="19"/>
      <c r="C19" s="23"/>
      <c r="D19" s="19"/>
      <c r="E19" s="19"/>
      <c r="F19" s="19"/>
      <c r="G19" s="19"/>
      <c r="H19" s="19"/>
      <c r="I19" s="24"/>
      <c r="J19" s="13"/>
      <c r="K19" s="23"/>
      <c r="L19" s="19"/>
      <c r="M19" s="19"/>
      <c r="N19" s="19"/>
      <c r="O19" s="19"/>
      <c r="P19" s="19"/>
      <c r="Q19" s="19"/>
      <c r="R19" s="87"/>
      <c r="S19" s="19"/>
      <c r="T19" s="19"/>
      <c r="U19" s="19"/>
      <c r="V19" s="19"/>
      <c r="W19" s="19"/>
      <c r="X19" s="19"/>
      <c r="Y19" s="19"/>
      <c r="Z19" s="87"/>
      <c r="AA19" s="19"/>
      <c r="AB19" s="6"/>
      <c r="AC19" s="19"/>
      <c r="AD19" s="6"/>
      <c r="AE19" s="19"/>
      <c r="AF19" s="6"/>
      <c r="AG19" s="19"/>
      <c r="AH19" s="7"/>
    </row>
    <row r="20" spans="1:34" x14ac:dyDescent="0.2">
      <c r="A20" s="1" t="s">
        <v>9</v>
      </c>
      <c r="B20" s="15"/>
      <c r="C20" s="14">
        <v>538</v>
      </c>
      <c r="D20" s="15"/>
      <c r="E20" s="15">
        <v>445</v>
      </c>
      <c r="F20" s="15"/>
      <c r="G20" s="15">
        <v>321</v>
      </c>
      <c r="H20" s="15"/>
      <c r="I20" s="16">
        <v>214</v>
      </c>
      <c r="J20" s="17"/>
      <c r="K20" s="14">
        <v>137</v>
      </c>
      <c r="L20" s="15"/>
      <c r="M20" s="15">
        <v>49</v>
      </c>
      <c r="N20" s="15"/>
      <c r="O20" s="15">
        <v>50</v>
      </c>
      <c r="P20" s="15"/>
      <c r="Q20" s="15">
        <v>57</v>
      </c>
      <c r="R20" s="86"/>
      <c r="S20" s="15">
        <v>33</v>
      </c>
      <c r="T20" s="15"/>
      <c r="U20" s="15">
        <v>26</v>
      </c>
      <c r="V20" s="15"/>
      <c r="W20" s="15">
        <v>28</v>
      </c>
      <c r="X20" s="15"/>
      <c r="Y20" s="15">
        <v>0</v>
      </c>
      <c r="Z20" s="86"/>
      <c r="AA20" s="15">
        <v>2220</v>
      </c>
      <c r="AB20" s="6"/>
      <c r="AC20" s="15">
        <f>SUM(C20:I20)</f>
        <v>1518</v>
      </c>
      <c r="AD20" s="6"/>
      <c r="AE20" s="15">
        <f>SUM(K20:Q20)</f>
        <v>293</v>
      </c>
      <c r="AF20" s="6"/>
      <c r="AG20" s="15">
        <f>SUM(S20:Y20)</f>
        <v>87</v>
      </c>
      <c r="AH20" s="7"/>
    </row>
    <row r="21" spans="1:34" x14ac:dyDescent="0.2">
      <c r="A21" s="18" t="s">
        <v>10</v>
      </c>
      <c r="B21" s="11"/>
      <c r="C21" s="10">
        <v>217</v>
      </c>
      <c r="D21" s="11"/>
      <c r="E21" s="11">
        <v>161</v>
      </c>
      <c r="F21" s="11"/>
      <c r="G21" s="11">
        <v>164</v>
      </c>
      <c r="H21" s="11"/>
      <c r="I21" s="12">
        <v>145</v>
      </c>
      <c r="J21" s="13"/>
      <c r="K21" s="10">
        <v>82</v>
      </c>
      <c r="L21" s="11"/>
      <c r="M21" s="11">
        <v>73</v>
      </c>
      <c r="N21" s="11"/>
      <c r="O21" s="11">
        <v>81</v>
      </c>
      <c r="P21" s="11"/>
      <c r="Q21" s="11">
        <v>80</v>
      </c>
      <c r="R21" s="87"/>
      <c r="S21" s="11">
        <v>71</v>
      </c>
      <c r="T21" s="11"/>
      <c r="U21" s="11">
        <v>83</v>
      </c>
      <c r="V21" s="11"/>
      <c r="W21" s="11">
        <v>69</v>
      </c>
      <c r="X21" s="11"/>
      <c r="Y21" s="11">
        <v>0</v>
      </c>
      <c r="Z21" s="87"/>
      <c r="AA21" s="19">
        <v>968</v>
      </c>
      <c r="AB21" s="6"/>
      <c r="AC21" s="19">
        <f>SUM(C21:I21)</f>
        <v>687</v>
      </c>
      <c r="AD21" s="6"/>
      <c r="AE21" s="19">
        <f>SUM(K21:Q21)</f>
        <v>316</v>
      </c>
      <c r="AF21" s="6"/>
      <c r="AG21" s="19">
        <f>SUM(S21:Y21)</f>
        <v>223</v>
      </c>
      <c r="AH21" s="7"/>
    </row>
    <row r="22" spans="1:34" x14ac:dyDescent="0.2">
      <c r="A22" s="18" t="s">
        <v>12</v>
      </c>
      <c r="B22" s="11"/>
      <c r="C22" s="10">
        <v>245</v>
      </c>
      <c r="D22" s="11"/>
      <c r="E22" s="11">
        <v>157</v>
      </c>
      <c r="F22" s="11"/>
      <c r="G22" s="11">
        <v>126</v>
      </c>
      <c r="H22" s="11"/>
      <c r="I22" s="12">
        <v>77</v>
      </c>
      <c r="J22" s="13"/>
      <c r="K22" s="10">
        <v>43</v>
      </c>
      <c r="L22" s="11"/>
      <c r="M22" s="11">
        <v>1</v>
      </c>
      <c r="N22" s="11"/>
      <c r="O22" s="11">
        <v>26</v>
      </c>
      <c r="P22" s="11"/>
      <c r="Q22" s="11">
        <v>20</v>
      </c>
      <c r="R22" s="87"/>
      <c r="S22" s="11">
        <v>38</v>
      </c>
      <c r="T22" s="11"/>
      <c r="U22" s="11">
        <v>66</v>
      </c>
      <c r="V22" s="11"/>
      <c r="W22" s="11">
        <v>94</v>
      </c>
      <c r="X22" s="11"/>
      <c r="Y22" s="11">
        <v>0</v>
      </c>
      <c r="Z22" s="87"/>
      <c r="AA22" s="19">
        <v>1556</v>
      </c>
      <c r="AB22" s="6"/>
      <c r="AC22" s="19">
        <f>SUM(C22:I22)</f>
        <v>605</v>
      </c>
      <c r="AD22" s="6"/>
      <c r="AE22" s="19">
        <f>SUM(K22:Q22)</f>
        <v>90</v>
      </c>
      <c r="AF22" s="6"/>
      <c r="AG22" s="19">
        <f>SUM(S22:Y22)</f>
        <v>198</v>
      </c>
      <c r="AH22" s="7"/>
    </row>
    <row r="23" spans="1:34" x14ac:dyDescent="0.2">
      <c r="A23" s="18" t="s">
        <v>11</v>
      </c>
      <c r="B23" s="11"/>
      <c r="C23" s="10">
        <v>173</v>
      </c>
      <c r="D23" s="11"/>
      <c r="E23" s="11">
        <v>148</v>
      </c>
      <c r="F23" s="11"/>
      <c r="G23" s="11">
        <v>125</v>
      </c>
      <c r="H23" s="11"/>
      <c r="I23" s="12">
        <v>89</v>
      </c>
      <c r="J23" s="13"/>
      <c r="K23" s="10">
        <v>48</v>
      </c>
      <c r="L23" s="11"/>
      <c r="M23" s="11">
        <v>57</v>
      </c>
      <c r="N23" s="11"/>
      <c r="O23" s="11">
        <v>43</v>
      </c>
      <c r="P23" s="11"/>
      <c r="Q23" s="11">
        <v>69</v>
      </c>
      <c r="R23" s="87"/>
      <c r="S23" s="11">
        <v>77</v>
      </c>
      <c r="T23" s="11"/>
      <c r="U23" s="11">
        <v>98</v>
      </c>
      <c r="V23" s="11"/>
      <c r="W23" s="11">
        <v>97</v>
      </c>
      <c r="X23" s="11"/>
      <c r="Y23" s="11">
        <v>0</v>
      </c>
      <c r="Z23" s="87"/>
      <c r="AA23" s="19">
        <v>969</v>
      </c>
      <c r="AB23" s="6"/>
      <c r="AC23" s="19">
        <f>SUM(C23:I23)</f>
        <v>535</v>
      </c>
      <c r="AD23" s="6"/>
      <c r="AE23" s="19">
        <f>SUM(K23:Q23)</f>
        <v>217</v>
      </c>
      <c r="AF23" s="6"/>
      <c r="AG23" s="19">
        <f>SUM(S23:Y23)</f>
        <v>272</v>
      </c>
      <c r="AH23" s="7"/>
    </row>
    <row r="24" spans="1:34" x14ac:dyDescent="0.2">
      <c r="A24" s="18" t="s">
        <v>22</v>
      </c>
      <c r="B24" s="11"/>
      <c r="C24" s="20">
        <v>-291</v>
      </c>
      <c r="D24" s="11"/>
      <c r="E24" s="21">
        <v>-266</v>
      </c>
      <c r="F24" s="11"/>
      <c r="G24" s="21">
        <v>-206</v>
      </c>
      <c r="H24" s="11"/>
      <c r="I24" s="22">
        <v>-201</v>
      </c>
      <c r="J24" s="13"/>
      <c r="K24" s="20">
        <v>-183</v>
      </c>
      <c r="L24" s="11"/>
      <c r="M24" s="21">
        <v>-155</v>
      </c>
      <c r="N24" s="11"/>
      <c r="O24" s="21">
        <v>-132</v>
      </c>
      <c r="P24" s="11"/>
      <c r="Q24" s="21">
        <v>-124</v>
      </c>
      <c r="R24" s="87"/>
      <c r="S24" s="21">
        <v>-114</v>
      </c>
      <c r="T24" s="11"/>
      <c r="U24" s="21">
        <v>-131</v>
      </c>
      <c r="V24" s="11"/>
      <c r="W24" s="21">
        <v>-121</v>
      </c>
      <c r="X24" s="11"/>
      <c r="Y24" s="21">
        <v>0</v>
      </c>
      <c r="Z24" s="87"/>
      <c r="AA24" s="82">
        <v>-1166</v>
      </c>
      <c r="AB24" s="6"/>
      <c r="AC24" s="82">
        <f>SUM(C24:I24)</f>
        <v>-964</v>
      </c>
      <c r="AD24" s="6"/>
      <c r="AE24" s="82">
        <f>SUM(K24:Q24)</f>
        <v>-594</v>
      </c>
      <c r="AF24" s="6"/>
      <c r="AG24" s="82">
        <f>SUM(S24:Y24)</f>
        <v>-366</v>
      </c>
      <c r="AH24" s="7"/>
    </row>
    <row r="25" spans="1:34" x14ac:dyDescent="0.2">
      <c r="A25" s="18" t="s">
        <v>7</v>
      </c>
      <c r="B25" s="15"/>
      <c r="C25" s="14">
        <f>SUM(C20:C24)</f>
        <v>882</v>
      </c>
      <c r="D25" s="15"/>
      <c r="E25" s="15">
        <f>SUM(E20:E24)</f>
        <v>645</v>
      </c>
      <c r="F25" s="15"/>
      <c r="G25" s="15">
        <f>SUM(G20:G24)</f>
        <v>530</v>
      </c>
      <c r="H25" s="15"/>
      <c r="I25" s="16">
        <f>SUM(I20:I24)</f>
        <v>324</v>
      </c>
      <c r="J25" s="17"/>
      <c r="K25" s="14">
        <f>SUM(K20:K24)</f>
        <v>127</v>
      </c>
      <c r="L25" s="15"/>
      <c r="M25" s="15">
        <f>SUM(M20:M24)</f>
        <v>25</v>
      </c>
      <c r="N25" s="15"/>
      <c r="O25" s="15">
        <f>SUM(O20:O24)</f>
        <v>68</v>
      </c>
      <c r="P25" s="15"/>
      <c r="Q25" s="15">
        <f>SUM(Q20:Q24)</f>
        <v>102</v>
      </c>
      <c r="R25" s="86"/>
      <c r="S25" s="15">
        <f>SUM(S20:S24)</f>
        <v>105</v>
      </c>
      <c r="T25" s="15"/>
      <c r="U25" s="15">
        <f>SUM(U20:U24)</f>
        <v>142</v>
      </c>
      <c r="V25" s="15"/>
      <c r="W25" s="15">
        <f>SUM(W20:W24)</f>
        <v>167</v>
      </c>
      <c r="X25" s="15"/>
      <c r="Y25" s="15">
        <f>SUM(Y20:Y24)</f>
        <v>0</v>
      </c>
      <c r="Z25" s="86"/>
      <c r="AA25" s="15">
        <f>SUM(AA20:AA24)</f>
        <v>4547</v>
      </c>
      <c r="AB25" s="6"/>
      <c r="AC25" s="15">
        <f>SUM(AC20:AC24)</f>
        <v>2381</v>
      </c>
      <c r="AD25" s="6"/>
      <c r="AE25" s="15">
        <f>SUM(AE20:AE24)</f>
        <v>322</v>
      </c>
      <c r="AF25" s="6"/>
      <c r="AG25" s="15">
        <f>SUM(AG20:AG24)</f>
        <v>414</v>
      </c>
      <c r="AH25" s="7"/>
    </row>
    <row r="26" spans="1:34" x14ac:dyDescent="0.2">
      <c r="B26" s="6"/>
      <c r="C26" s="7"/>
      <c r="D26" s="6"/>
      <c r="E26" s="6"/>
      <c r="F26" s="6"/>
      <c r="G26" s="6"/>
      <c r="H26" s="6"/>
      <c r="I26" s="8"/>
      <c r="K26" s="7"/>
      <c r="L26" s="6"/>
      <c r="M26" s="6"/>
      <c r="N26" s="6"/>
      <c r="O26" s="6"/>
      <c r="P26" s="6"/>
      <c r="Q26" s="6"/>
      <c r="R26" s="85"/>
      <c r="S26" s="6"/>
      <c r="T26" s="6"/>
      <c r="U26" s="6"/>
      <c r="V26" s="6"/>
      <c r="W26" s="6"/>
      <c r="X26" s="6"/>
      <c r="Y26" s="6"/>
      <c r="Z26" s="85"/>
      <c r="AA26" s="6"/>
      <c r="AB26" s="6"/>
      <c r="AC26" s="6"/>
      <c r="AD26" s="6"/>
      <c r="AE26" s="6"/>
      <c r="AF26" s="6"/>
      <c r="AG26" s="6"/>
      <c r="AH26" s="7"/>
    </row>
    <row r="27" spans="1:34" x14ac:dyDescent="0.2">
      <c r="A27" s="18" t="s">
        <v>29</v>
      </c>
      <c r="B27" s="6"/>
      <c r="C27" s="7"/>
      <c r="D27" s="6"/>
      <c r="E27" s="6"/>
      <c r="F27" s="6"/>
      <c r="G27" s="6"/>
      <c r="H27" s="6"/>
      <c r="I27" s="8"/>
      <c r="K27" s="7"/>
      <c r="L27" s="6"/>
      <c r="M27" s="6"/>
      <c r="N27" s="6"/>
      <c r="O27" s="6"/>
      <c r="P27" s="6"/>
      <c r="Q27" s="6"/>
      <c r="R27" s="85"/>
      <c r="S27" s="6"/>
      <c r="T27" s="6"/>
      <c r="U27" s="6"/>
      <c r="V27" s="6"/>
      <c r="W27" s="6"/>
      <c r="X27" s="6"/>
      <c r="Y27" s="6"/>
      <c r="Z27" s="85"/>
      <c r="AA27" s="6"/>
      <c r="AB27" s="6"/>
      <c r="AC27" s="6"/>
      <c r="AD27" s="6"/>
      <c r="AE27" s="6"/>
      <c r="AF27" s="6"/>
      <c r="AG27" s="6"/>
      <c r="AH27" s="7"/>
    </row>
    <row r="28" spans="1:34" x14ac:dyDescent="0.2">
      <c r="A28" s="1" t="s">
        <v>9</v>
      </c>
      <c r="B28" s="27"/>
      <c r="C28" s="26">
        <f>+C20/C12</f>
        <v>0.21323820848196592</v>
      </c>
      <c r="D28" s="27"/>
      <c r="E28" s="27">
        <f>+E20/E12</f>
        <v>0.23056994818652848</v>
      </c>
      <c r="F28" s="27"/>
      <c r="G28" s="27">
        <f>+G20/G12</f>
        <v>0.21457219251336898</v>
      </c>
      <c r="H28" s="27"/>
      <c r="I28" s="28">
        <f>+I20/I12</f>
        <v>0.21083743842364533</v>
      </c>
      <c r="K28" s="26">
        <f>+K20/K12</f>
        <v>0.14794816414686826</v>
      </c>
      <c r="L28" s="27"/>
      <c r="M28" s="27">
        <f>+M20/M12</f>
        <v>8.6879432624113476E-2</v>
      </c>
      <c r="N28" s="27"/>
      <c r="O28" s="27">
        <f>+O20/O12</f>
        <v>0.10638297872340426</v>
      </c>
      <c r="P28" s="27"/>
      <c r="Q28" s="27">
        <f>+Q20/Q12</f>
        <v>0.13380281690140844</v>
      </c>
      <c r="R28" s="85"/>
      <c r="S28" s="27">
        <f>+S20/S12</f>
        <v>8.3969465648854963E-2</v>
      </c>
      <c r="T28" s="27"/>
      <c r="U28" s="27">
        <f>+U20/U12</f>
        <v>7.5144508670520235E-2</v>
      </c>
      <c r="V28" s="27"/>
      <c r="W28" s="27">
        <f>+W20/W12</f>
        <v>8.4848484848484854E-2</v>
      </c>
      <c r="X28" s="27"/>
      <c r="Y28" s="27" t="e">
        <f>+Y20/Y12</f>
        <v>#DIV/0!</v>
      </c>
      <c r="Z28" s="85"/>
      <c r="AA28" s="27">
        <f>+AA20/AA12</f>
        <v>0.22542648253452477</v>
      </c>
      <c r="AB28" s="6"/>
      <c r="AC28" s="27">
        <f>+AC20/AC12</f>
        <v>0.21797817346352671</v>
      </c>
      <c r="AD28" s="6"/>
      <c r="AE28" s="27">
        <f>+AE20/AE12</f>
        <v>0.12279966471081308</v>
      </c>
      <c r="AF28" s="6"/>
      <c r="AG28" s="27">
        <f>+AG20/AG12</f>
        <v>8.1384471468662303E-2</v>
      </c>
      <c r="AH28" s="7"/>
    </row>
    <row r="29" spans="1:34" x14ac:dyDescent="0.2">
      <c r="A29" s="18" t="s">
        <v>10</v>
      </c>
      <c r="B29" s="27"/>
      <c r="C29" s="26">
        <f>+C21/C13</f>
        <v>0.30180806675938804</v>
      </c>
      <c r="D29" s="27"/>
      <c r="E29" s="27">
        <f>+E21/E13</f>
        <v>0.24505327245053271</v>
      </c>
      <c r="F29" s="27"/>
      <c r="G29" s="27">
        <f>+G21/G13</f>
        <v>0.28771929824561404</v>
      </c>
      <c r="H29" s="27"/>
      <c r="I29" s="28">
        <f>+I21/I13</f>
        <v>0.25483304042179261</v>
      </c>
      <c r="K29" s="26">
        <f>+K21/K13</f>
        <v>0.20971867007672634</v>
      </c>
      <c r="L29" s="27"/>
      <c r="M29" s="27">
        <f>+M21/M13</f>
        <v>0.20054945054945056</v>
      </c>
      <c r="N29" s="27"/>
      <c r="O29" s="27">
        <f>+O21/O13</f>
        <v>0.25155279503105588</v>
      </c>
      <c r="P29" s="27"/>
      <c r="Q29" s="27">
        <f>+Q21/Q13</f>
        <v>0.2359882005899705</v>
      </c>
      <c r="R29" s="85"/>
      <c r="S29" s="27">
        <f>+S21/S13</f>
        <v>0.22118380062305296</v>
      </c>
      <c r="T29" s="27"/>
      <c r="U29" s="27">
        <f>+U21/U13</f>
        <v>0.24340175953079179</v>
      </c>
      <c r="V29" s="27"/>
      <c r="W29" s="27">
        <f>+W21/W13</f>
        <v>0.22186495176848875</v>
      </c>
      <c r="X29" s="27"/>
      <c r="Y29" s="27" t="e">
        <f>+Y21/Y13</f>
        <v>#DIV/0!</v>
      </c>
      <c r="Z29" s="85"/>
      <c r="AA29" s="27">
        <f>+AA21/AA13</f>
        <v>0.30043451272501553</v>
      </c>
      <c r="AB29" s="6"/>
      <c r="AC29" s="27">
        <f>+AC21/AC13</f>
        <v>0.27316103379721668</v>
      </c>
      <c r="AD29" s="6"/>
      <c r="AE29" s="27">
        <f>+AE21/AE13</f>
        <v>0.2231638418079096</v>
      </c>
      <c r="AF29" s="6"/>
      <c r="AG29" s="27">
        <f>+AG21/AG13</f>
        <v>0.22918807810894143</v>
      </c>
      <c r="AH29" s="7"/>
    </row>
    <row r="30" spans="1:34" x14ac:dyDescent="0.2">
      <c r="A30" s="18" t="s">
        <v>12</v>
      </c>
      <c r="B30" s="43"/>
      <c r="C30" s="42">
        <f>+C22/C14</f>
        <v>0.20922288642186165</v>
      </c>
      <c r="D30" s="43"/>
      <c r="E30" s="43">
        <f>+E22/E14</f>
        <v>0.16422594142259414</v>
      </c>
      <c r="F30" s="43"/>
      <c r="G30" s="43">
        <f>+G22/G14</f>
        <v>0.15107913669064749</v>
      </c>
      <c r="H30" s="43"/>
      <c r="I30" s="44">
        <f>+I22/I14</f>
        <v>0.10171730515191546</v>
      </c>
      <c r="J30" s="45"/>
      <c r="K30" s="42">
        <f>+K22/K14</f>
        <v>6.8145800316957217E-2</v>
      </c>
      <c r="L30" s="43"/>
      <c r="M30" s="43">
        <f>+M22/M14</f>
        <v>1.9569471624266144E-3</v>
      </c>
      <c r="N30" s="43"/>
      <c r="O30" s="43">
        <f>+O22/O14</f>
        <v>4.9429657794676805E-2</v>
      </c>
      <c r="P30" s="43"/>
      <c r="Q30" s="43">
        <f>+Q22/Q14</f>
        <v>3.7664783427495289E-2</v>
      </c>
      <c r="R30" s="88"/>
      <c r="S30" s="43">
        <f>+S22/S14</f>
        <v>6.8468468468468463E-2</v>
      </c>
      <c r="T30" s="43"/>
      <c r="U30" s="43">
        <f>+U22/U14</f>
        <v>0.10749185667752444</v>
      </c>
      <c r="V30" s="43"/>
      <c r="W30" s="43">
        <f>+W22/W14</f>
        <v>0.13564213564213565</v>
      </c>
      <c r="X30" s="43"/>
      <c r="Y30" s="43" t="e">
        <f>+Y22/Y14</f>
        <v>#DIV/0!</v>
      </c>
      <c r="Z30" s="88"/>
      <c r="AA30" s="43">
        <f>+AA22/AA14</f>
        <v>0.2719328905976931</v>
      </c>
      <c r="AB30" s="6"/>
      <c r="AC30" s="43">
        <f>+AC22/AC14</f>
        <v>0.16272189349112426</v>
      </c>
      <c r="AD30" s="6"/>
      <c r="AE30" s="43">
        <f>+AE22/AE14</f>
        <v>4.0927694406548434E-2</v>
      </c>
      <c r="AF30" s="6"/>
      <c r="AG30" s="43">
        <f>+AG22/AG14</f>
        <v>0.10633727175080558</v>
      </c>
      <c r="AH30" s="7"/>
    </row>
    <row r="31" spans="1:34" x14ac:dyDescent="0.2">
      <c r="A31" s="18" t="s">
        <v>11</v>
      </c>
      <c r="B31" s="27"/>
      <c r="C31" s="26">
        <f>+C23/C15</f>
        <v>0.18248945147679324</v>
      </c>
      <c r="D31" s="27"/>
      <c r="E31" s="27">
        <f>+E23/E15</f>
        <v>0.16953035509736541</v>
      </c>
      <c r="F31" s="27"/>
      <c r="G31" s="27">
        <f>+G23/G15</f>
        <v>0.15664160401002505</v>
      </c>
      <c r="H31" s="27"/>
      <c r="I31" s="28">
        <f>+I23/I15</f>
        <v>0.11930294906166219</v>
      </c>
      <c r="K31" s="26">
        <f>+K23/K15</f>
        <v>8.6021505376344093E-2</v>
      </c>
      <c r="L31" s="27"/>
      <c r="M31" s="27">
        <f>+M23/M15</f>
        <v>0.10594795539033457</v>
      </c>
      <c r="N31" s="27"/>
      <c r="O31" s="27">
        <f>+O23/O15</f>
        <v>7.918968692449356E-2</v>
      </c>
      <c r="P31" s="27"/>
      <c r="Q31" s="27">
        <f>+Q23/Q15</f>
        <v>0.11461794019933555</v>
      </c>
      <c r="R31" s="85"/>
      <c r="S31" s="27">
        <f>+S23/S15</f>
        <v>0.11882716049382716</v>
      </c>
      <c r="T31" s="27"/>
      <c r="U31" s="27">
        <f>+U23/U15</f>
        <v>0.15030674846625766</v>
      </c>
      <c r="V31" s="27"/>
      <c r="W31" s="27">
        <f>+W23/W15</f>
        <v>0.14222873900293256</v>
      </c>
      <c r="X31" s="27"/>
      <c r="Y31" s="27" t="e">
        <f>+Y23/Y15</f>
        <v>#DIV/0!</v>
      </c>
      <c r="Z31" s="85"/>
      <c r="AA31" s="27">
        <f>+AA23/AA15</f>
        <v>0.20861141011840689</v>
      </c>
      <c r="AB31" s="6"/>
      <c r="AC31" s="27">
        <f>+AC23/AC15</f>
        <v>0.15898959881129271</v>
      </c>
      <c r="AD31" s="6"/>
      <c r="AE31" s="27">
        <f>+AE23/AE15</f>
        <v>9.6831771530566713E-2</v>
      </c>
      <c r="AF31" s="6"/>
      <c r="AG31" s="27">
        <f>+AG23/AG15</f>
        <v>0.13723511604439959</v>
      </c>
      <c r="AH31" s="7"/>
    </row>
    <row r="32" spans="1:34" x14ac:dyDescent="0.2">
      <c r="A32" s="18" t="s">
        <v>22</v>
      </c>
      <c r="B32" s="32"/>
      <c r="C32" s="29">
        <v>0</v>
      </c>
      <c r="D32" s="32"/>
      <c r="E32" s="30">
        <v>0</v>
      </c>
      <c r="F32" s="32"/>
      <c r="G32" s="30">
        <v>0</v>
      </c>
      <c r="H32" s="32"/>
      <c r="I32" s="31">
        <v>0</v>
      </c>
      <c r="K32" s="29">
        <v>0</v>
      </c>
      <c r="L32" s="32"/>
      <c r="M32" s="30">
        <v>0</v>
      </c>
      <c r="N32" s="32"/>
      <c r="O32" s="30">
        <v>0</v>
      </c>
      <c r="P32" s="32"/>
      <c r="Q32" s="30">
        <v>0</v>
      </c>
      <c r="R32" s="85"/>
      <c r="S32" s="30">
        <v>0</v>
      </c>
      <c r="T32" s="32"/>
      <c r="U32" s="30">
        <v>0</v>
      </c>
      <c r="V32" s="32"/>
      <c r="W32" s="30">
        <v>0</v>
      </c>
      <c r="X32" s="32"/>
      <c r="Y32" s="30">
        <v>0</v>
      </c>
      <c r="Z32" s="85"/>
      <c r="AA32" s="30">
        <v>0</v>
      </c>
      <c r="AB32" s="6"/>
      <c r="AC32" s="30">
        <v>0</v>
      </c>
      <c r="AD32" s="6"/>
      <c r="AE32" s="30">
        <v>0</v>
      </c>
      <c r="AF32" s="6"/>
      <c r="AG32" s="30">
        <v>0</v>
      </c>
      <c r="AH32" s="7"/>
    </row>
    <row r="33" spans="1:40" x14ac:dyDescent="0.2">
      <c r="A33" s="18" t="s">
        <v>7</v>
      </c>
      <c r="B33" s="27"/>
      <c r="C33" s="26">
        <f>+C25/C17</f>
        <v>0.18298755186721991</v>
      </c>
      <c r="D33" s="27"/>
      <c r="E33" s="27">
        <f>+E25/E17</f>
        <v>0.16500383729854182</v>
      </c>
      <c r="F33" s="27"/>
      <c r="G33" s="27">
        <f>+G25/G17</f>
        <v>0.16031457955232911</v>
      </c>
      <c r="H33" s="27"/>
      <c r="I33" s="28">
        <f>+I25/I17</f>
        <v>0.11903012490815577</v>
      </c>
      <c r="K33" s="26">
        <f>+K25/K17</f>
        <v>5.8017359524897213E-2</v>
      </c>
      <c r="L33" s="27"/>
      <c r="M33" s="27">
        <f>+M25/M17</f>
        <v>1.4501160092807424E-2</v>
      </c>
      <c r="N33" s="27"/>
      <c r="O33" s="27">
        <f>+O25/O17</f>
        <v>4.1312272174969626E-2</v>
      </c>
      <c r="P33" s="27"/>
      <c r="Q33" s="27">
        <f>+Q25/Q17</f>
        <v>6.0283687943262408E-2</v>
      </c>
      <c r="R33" s="85"/>
      <c r="S33" s="27">
        <f>+S25/S17</f>
        <v>6.0310166570936241E-2</v>
      </c>
      <c r="T33" s="27"/>
      <c r="U33" s="27">
        <f>+U25/U17</f>
        <v>8.0727686185332576E-2</v>
      </c>
      <c r="V33" s="27"/>
      <c r="W33" s="27">
        <f>+W25/W17</f>
        <v>9.1008174386920979E-2</v>
      </c>
      <c r="X33" s="27"/>
      <c r="Y33" s="27" t="e">
        <f>+Y25/Y17</f>
        <v>#DIV/0!</v>
      </c>
      <c r="Z33" s="85"/>
      <c r="AA33" s="27">
        <f>+AA25/AA17</f>
        <v>0.21208022388059702</v>
      </c>
      <c r="AB33" s="6"/>
      <c r="AC33" s="27">
        <f>+AC25/AC17</f>
        <v>0.16134715728129023</v>
      </c>
      <c r="AD33" s="6"/>
      <c r="AE33" s="27">
        <f>+AE25/AE17</f>
        <v>4.4407667907874773E-2</v>
      </c>
      <c r="AF33" s="6"/>
      <c r="AG33" s="27">
        <f>+AG25/AG17</f>
        <v>7.7600749765698224E-2</v>
      </c>
      <c r="AH33" s="7"/>
    </row>
    <row r="34" spans="1:40" x14ac:dyDescent="0.2">
      <c r="B34" s="15"/>
      <c r="C34" s="14"/>
      <c r="D34" s="15"/>
      <c r="E34" s="15"/>
      <c r="F34" s="15"/>
      <c r="G34" s="15"/>
      <c r="H34" s="15"/>
      <c r="I34" s="16"/>
      <c r="J34" s="17"/>
      <c r="K34" s="14"/>
      <c r="L34" s="15"/>
      <c r="M34" s="15"/>
      <c r="N34" s="15"/>
      <c r="O34" s="15"/>
      <c r="P34" s="15"/>
      <c r="Q34" s="15"/>
      <c r="R34" s="86"/>
      <c r="S34" s="15"/>
      <c r="T34" s="15"/>
      <c r="U34" s="15"/>
      <c r="V34" s="15"/>
      <c r="W34" s="15"/>
      <c r="X34" s="15"/>
      <c r="Y34" s="15"/>
      <c r="Z34" s="86"/>
      <c r="AA34" s="15"/>
      <c r="AB34" s="6"/>
      <c r="AC34" s="15"/>
      <c r="AD34" s="6"/>
      <c r="AE34" s="15"/>
      <c r="AF34" s="6"/>
      <c r="AG34" s="15"/>
      <c r="AH34" s="7"/>
    </row>
    <row r="35" spans="1:40" x14ac:dyDescent="0.2">
      <c r="A35" s="1" t="s">
        <v>35</v>
      </c>
      <c r="B35" s="15"/>
      <c r="C35" s="14"/>
      <c r="D35" s="15"/>
      <c r="E35" s="15"/>
      <c r="F35" s="15"/>
      <c r="G35" s="15"/>
      <c r="H35" s="15"/>
      <c r="I35" s="16"/>
      <c r="J35" s="17"/>
      <c r="K35" s="14"/>
      <c r="L35" s="15"/>
      <c r="M35" s="15"/>
      <c r="N35" s="15"/>
      <c r="O35" s="15"/>
      <c r="P35" s="15"/>
      <c r="Q35" s="15"/>
      <c r="R35" s="86"/>
      <c r="S35" s="15"/>
      <c r="T35" s="15"/>
      <c r="U35" s="15"/>
      <c r="V35" s="15"/>
      <c r="W35" s="15"/>
      <c r="X35" s="15"/>
      <c r="Y35" s="15"/>
      <c r="Z35" s="86"/>
      <c r="AA35" s="15"/>
      <c r="AB35" s="6"/>
      <c r="AC35" s="15"/>
      <c r="AD35" s="6"/>
      <c r="AE35" s="15"/>
      <c r="AF35" s="6"/>
      <c r="AG35" s="15"/>
      <c r="AH35" s="7"/>
    </row>
    <row r="36" spans="1:40" x14ac:dyDescent="0.2">
      <c r="A36" s="1" t="s">
        <v>34</v>
      </c>
      <c r="B36" s="57"/>
      <c r="C36" s="56">
        <v>0.76200000000000001</v>
      </c>
      <c r="D36" s="57"/>
      <c r="E36" s="57">
        <v>0.74299999999999999</v>
      </c>
      <c r="F36" s="57"/>
      <c r="G36" s="57">
        <v>0.41</v>
      </c>
      <c r="H36" s="57"/>
      <c r="I36" s="58">
        <v>-4.0599999999999996</v>
      </c>
      <c r="J36" s="59"/>
      <c r="K36" s="56">
        <v>-0.32</v>
      </c>
      <c r="L36" s="57"/>
      <c r="M36" s="57">
        <v>-0.57999999999999996</v>
      </c>
      <c r="N36" s="57"/>
      <c r="O36" s="57">
        <v>-3.62</v>
      </c>
      <c r="P36" s="57"/>
      <c r="Q36" s="57">
        <v>-1.9</v>
      </c>
      <c r="R36" s="89"/>
      <c r="S36" s="57">
        <v>-0.32</v>
      </c>
      <c r="T36" s="57"/>
      <c r="U36" s="57">
        <v>-0.2</v>
      </c>
      <c r="V36" s="57"/>
      <c r="W36" s="57">
        <v>-7.0000000000000007E-2</v>
      </c>
      <c r="X36" s="57"/>
      <c r="Y36" s="57">
        <v>0</v>
      </c>
      <c r="Z36" s="89"/>
      <c r="AA36" s="57">
        <v>5.7</v>
      </c>
      <c r="AB36" s="6"/>
      <c r="AC36" s="57">
        <v>-1.99</v>
      </c>
      <c r="AD36" s="6"/>
      <c r="AE36" s="57">
        <v>-6.41</v>
      </c>
      <c r="AF36" s="6"/>
      <c r="AG36" s="57">
        <v>-0.59</v>
      </c>
      <c r="AH36" s="7"/>
    </row>
    <row r="37" spans="1:40" x14ac:dyDescent="0.2">
      <c r="A37" s="1" t="s">
        <v>26</v>
      </c>
      <c r="B37" s="64"/>
      <c r="C37" s="63"/>
      <c r="D37" s="64"/>
      <c r="E37" s="64"/>
      <c r="F37" s="64"/>
      <c r="G37" s="64"/>
      <c r="H37" s="64"/>
      <c r="I37" s="65"/>
      <c r="J37" s="66"/>
      <c r="K37" s="63"/>
      <c r="L37" s="64"/>
      <c r="M37" s="64"/>
      <c r="N37" s="64"/>
      <c r="O37" s="64"/>
      <c r="P37" s="64"/>
      <c r="Q37" s="64"/>
      <c r="R37" s="90"/>
      <c r="S37" s="64"/>
      <c r="T37" s="64"/>
      <c r="U37" s="64"/>
      <c r="V37" s="64"/>
      <c r="W37" s="64"/>
      <c r="X37" s="64"/>
      <c r="Y37" s="64"/>
      <c r="Z37" s="90"/>
      <c r="AA37" s="64"/>
      <c r="AB37" s="6"/>
      <c r="AC37" s="64"/>
      <c r="AD37" s="6"/>
      <c r="AE37" s="64"/>
      <c r="AF37" s="6"/>
      <c r="AG37" s="64"/>
      <c r="AH37" s="7"/>
    </row>
    <row r="38" spans="1:40" x14ac:dyDescent="0.2">
      <c r="A38" s="1" t="s">
        <v>31</v>
      </c>
      <c r="B38" s="64"/>
      <c r="C38" s="63">
        <v>0.19</v>
      </c>
      <c r="D38" s="64"/>
      <c r="E38" s="64">
        <v>0.03</v>
      </c>
      <c r="F38" s="64"/>
      <c r="G38" s="64">
        <v>0.1</v>
      </c>
      <c r="H38" s="64"/>
      <c r="I38" s="65">
        <v>0.25</v>
      </c>
      <c r="J38" s="66"/>
      <c r="K38" s="63">
        <v>0.25</v>
      </c>
      <c r="L38" s="64"/>
      <c r="M38" s="64">
        <v>0.23</v>
      </c>
      <c r="N38" s="64"/>
      <c r="O38" s="64">
        <v>0.18</v>
      </c>
      <c r="P38" s="64"/>
      <c r="Q38" s="64">
        <v>1.26</v>
      </c>
      <c r="R38" s="90"/>
      <c r="S38" s="64">
        <v>0.04</v>
      </c>
      <c r="T38" s="64"/>
      <c r="U38" s="64">
        <v>0.06</v>
      </c>
      <c r="V38" s="64"/>
      <c r="W38" s="64">
        <v>0</v>
      </c>
      <c r="X38" s="64"/>
      <c r="Y38" s="64">
        <v>0</v>
      </c>
      <c r="Z38" s="90"/>
      <c r="AA38" s="64">
        <v>7.0000000000000007E-2</v>
      </c>
      <c r="AB38" s="6"/>
      <c r="AC38" s="64">
        <v>0.56999999999999995</v>
      </c>
      <c r="AD38" s="6"/>
      <c r="AE38" s="64">
        <v>1.93</v>
      </c>
      <c r="AF38" s="6"/>
      <c r="AG38" s="64">
        <v>0.1</v>
      </c>
      <c r="AH38" s="7"/>
    </row>
    <row r="39" spans="1:40" x14ac:dyDescent="0.2">
      <c r="A39" s="1" t="s">
        <v>20</v>
      </c>
      <c r="B39" s="64"/>
      <c r="C39" s="63">
        <v>0</v>
      </c>
      <c r="D39" s="64"/>
      <c r="E39" s="64">
        <v>0</v>
      </c>
      <c r="F39" s="64"/>
      <c r="G39" s="64">
        <v>0.1</v>
      </c>
      <c r="H39" s="64"/>
      <c r="I39" s="65">
        <v>4.21</v>
      </c>
      <c r="J39" s="66"/>
      <c r="K39" s="63">
        <v>0</v>
      </c>
      <c r="L39" s="64"/>
      <c r="M39" s="64">
        <v>0</v>
      </c>
      <c r="N39" s="64"/>
      <c r="O39" s="64">
        <v>2.5099999999999998</v>
      </c>
      <c r="P39" s="64"/>
      <c r="Q39" s="64">
        <v>0</v>
      </c>
      <c r="R39" s="90"/>
      <c r="S39" s="64">
        <v>0</v>
      </c>
      <c r="T39" s="64"/>
      <c r="U39" s="64">
        <v>0</v>
      </c>
      <c r="V39" s="64"/>
      <c r="W39" s="64">
        <v>0</v>
      </c>
      <c r="X39" s="64"/>
      <c r="Y39" s="64">
        <v>0</v>
      </c>
      <c r="Z39" s="90"/>
      <c r="AA39" s="64">
        <v>0.17</v>
      </c>
      <c r="AB39" s="6"/>
      <c r="AC39" s="64">
        <v>4.18</v>
      </c>
      <c r="AD39" s="6"/>
      <c r="AE39" s="64">
        <v>2.5099999999999998</v>
      </c>
      <c r="AF39" s="6"/>
      <c r="AG39" s="64">
        <v>0</v>
      </c>
      <c r="AH39" s="7"/>
    </row>
    <row r="40" spans="1:40" x14ac:dyDescent="0.2">
      <c r="A40" s="1" t="s">
        <v>32</v>
      </c>
      <c r="B40" s="64"/>
      <c r="C40" s="63">
        <v>0</v>
      </c>
      <c r="D40" s="64"/>
      <c r="E40" s="64">
        <v>0</v>
      </c>
      <c r="F40" s="64"/>
      <c r="G40" s="64">
        <v>0</v>
      </c>
      <c r="H40" s="64"/>
      <c r="I40" s="65">
        <v>0</v>
      </c>
      <c r="J40" s="66"/>
      <c r="K40" s="63">
        <v>0.01</v>
      </c>
      <c r="L40" s="64"/>
      <c r="M40" s="64">
        <v>0.05</v>
      </c>
      <c r="N40" s="64"/>
      <c r="O40" s="64">
        <v>0.02</v>
      </c>
      <c r="P40" s="64"/>
      <c r="Q40" s="64">
        <v>0.02</v>
      </c>
      <c r="R40" s="90"/>
      <c r="S40" s="64">
        <v>0.02</v>
      </c>
      <c r="T40" s="64"/>
      <c r="U40" s="64">
        <v>0</v>
      </c>
      <c r="V40" s="64"/>
      <c r="W40" s="64">
        <v>0</v>
      </c>
      <c r="X40" s="64"/>
      <c r="Y40" s="64">
        <v>0</v>
      </c>
      <c r="Z40" s="90"/>
      <c r="AA40" s="64">
        <v>0.13</v>
      </c>
      <c r="AB40" s="6"/>
      <c r="AC40" s="64">
        <v>0</v>
      </c>
      <c r="AD40" s="6"/>
      <c r="AE40" s="64">
        <v>0.1</v>
      </c>
      <c r="AF40" s="6"/>
      <c r="AG40" s="64">
        <v>0.02</v>
      </c>
      <c r="AH40" s="7"/>
    </row>
    <row r="41" spans="1:40" x14ac:dyDescent="0.2">
      <c r="A41" s="1" t="s">
        <v>18</v>
      </c>
      <c r="B41" s="64"/>
      <c r="C41" s="63">
        <v>0.02</v>
      </c>
      <c r="D41" s="64"/>
      <c r="E41" s="64">
        <v>0</v>
      </c>
      <c r="F41" s="64"/>
      <c r="G41" s="64">
        <v>0</v>
      </c>
      <c r="H41" s="64"/>
      <c r="I41" s="65">
        <v>0.01</v>
      </c>
      <c r="J41" s="66"/>
      <c r="K41" s="63">
        <v>0</v>
      </c>
      <c r="L41" s="64"/>
      <c r="M41" s="64">
        <v>0</v>
      </c>
      <c r="N41" s="64"/>
      <c r="O41" s="64">
        <v>0</v>
      </c>
      <c r="P41" s="64"/>
      <c r="Q41" s="64">
        <v>0</v>
      </c>
      <c r="R41" s="90"/>
      <c r="S41" s="64">
        <v>0</v>
      </c>
      <c r="T41" s="64"/>
      <c r="U41" s="64">
        <v>0</v>
      </c>
      <c r="V41" s="64"/>
      <c r="W41" s="64">
        <v>0</v>
      </c>
      <c r="X41" s="64"/>
      <c r="Y41" s="64">
        <v>0</v>
      </c>
      <c r="Z41" s="90"/>
      <c r="AA41" s="64">
        <v>0</v>
      </c>
      <c r="AB41" s="6"/>
      <c r="AC41" s="64">
        <v>0.04</v>
      </c>
      <c r="AD41" s="6"/>
      <c r="AE41" s="64">
        <v>0</v>
      </c>
      <c r="AF41" s="6"/>
      <c r="AG41" s="64">
        <v>0</v>
      </c>
      <c r="AH41" s="7"/>
    </row>
    <row r="42" spans="1:40" x14ac:dyDescent="0.2">
      <c r="A42" s="68" t="s">
        <v>17</v>
      </c>
      <c r="B42" s="64"/>
      <c r="C42" s="63">
        <v>0.17</v>
      </c>
      <c r="D42" s="64"/>
      <c r="E42" s="64">
        <v>0</v>
      </c>
      <c r="F42" s="64"/>
      <c r="G42" s="64">
        <v>0</v>
      </c>
      <c r="H42" s="64"/>
      <c r="I42" s="65">
        <v>-0.18</v>
      </c>
      <c r="J42" s="66"/>
      <c r="K42" s="63">
        <v>0</v>
      </c>
      <c r="L42" s="64"/>
      <c r="M42" s="64">
        <v>0</v>
      </c>
      <c r="N42" s="64"/>
      <c r="O42" s="64">
        <v>0.56999999999999995</v>
      </c>
      <c r="P42" s="64"/>
      <c r="Q42" s="64">
        <v>0.47</v>
      </c>
      <c r="R42" s="90"/>
      <c r="S42" s="64">
        <v>0.09</v>
      </c>
      <c r="T42" s="64"/>
      <c r="U42" s="64">
        <v>0</v>
      </c>
      <c r="V42" s="64"/>
      <c r="W42" s="64">
        <v>0</v>
      </c>
      <c r="X42" s="64"/>
      <c r="Y42" s="64">
        <v>0</v>
      </c>
      <c r="Z42" s="90"/>
      <c r="AA42" s="64">
        <v>0</v>
      </c>
      <c r="AB42" s="6"/>
      <c r="AC42" s="64">
        <v>0</v>
      </c>
      <c r="AD42" s="6"/>
      <c r="AE42" s="64">
        <v>1.03</v>
      </c>
      <c r="AF42" s="6"/>
      <c r="AG42" s="64">
        <v>0.09</v>
      </c>
      <c r="AH42" s="7"/>
    </row>
    <row r="43" spans="1:40" ht="13.5" thickBot="1" x14ac:dyDescent="0.25">
      <c r="A43" s="68" t="s">
        <v>36</v>
      </c>
      <c r="B43" s="64"/>
      <c r="C43" s="60">
        <f>SUM(C36:C42)</f>
        <v>1.1419999999999999</v>
      </c>
      <c r="D43" s="57"/>
      <c r="E43" s="61">
        <f>SUM(E36:E42)</f>
        <v>0.77300000000000002</v>
      </c>
      <c r="F43" s="57"/>
      <c r="G43" s="61">
        <f>SUM(G36:G42)</f>
        <v>0.61</v>
      </c>
      <c r="H43" s="57"/>
      <c r="I43" s="62">
        <f>SUM(I36:I42)</f>
        <v>0.23000000000000037</v>
      </c>
      <c r="J43" s="59"/>
      <c r="K43" s="60">
        <f>SUM(K36:K42)</f>
        <v>-6.0000000000000005E-2</v>
      </c>
      <c r="L43" s="57"/>
      <c r="M43" s="61">
        <f>SUM(M36:M42)</f>
        <v>-0.3</v>
      </c>
      <c r="N43" s="57"/>
      <c r="O43" s="61">
        <f>SUM(O36:O42)</f>
        <v>-0.34000000000000019</v>
      </c>
      <c r="P43" s="57"/>
      <c r="Q43" s="61">
        <f>SUM(Q36:Q42)</f>
        <v>-0.14999999999999991</v>
      </c>
      <c r="R43" s="89"/>
      <c r="S43" s="61">
        <f>SUM(S36:S42)</f>
        <v>-0.17</v>
      </c>
      <c r="T43" s="57"/>
      <c r="U43" s="61">
        <f>SUM(U36:U42)</f>
        <v>-0.14000000000000001</v>
      </c>
      <c r="V43" s="57"/>
      <c r="W43" s="61">
        <f>SUM(W36:W42)</f>
        <v>-7.0000000000000007E-2</v>
      </c>
      <c r="X43" s="57"/>
      <c r="Y43" s="61">
        <f>SUM(Y36:Y42)</f>
        <v>0</v>
      </c>
      <c r="Z43" s="89"/>
      <c r="AA43" s="61">
        <f>SUM(AA36:AA42)</f>
        <v>6.07</v>
      </c>
      <c r="AB43" s="6"/>
      <c r="AC43" s="61">
        <f>SUM(AC36:AC42)</f>
        <v>2.8</v>
      </c>
      <c r="AD43" s="6"/>
      <c r="AE43" s="61">
        <f>SUM(AE36:AE42)</f>
        <v>-0.84000000000000052</v>
      </c>
      <c r="AF43" s="6"/>
      <c r="AG43" s="61">
        <f>SUM(AG36:AG42)</f>
        <v>-0.38</v>
      </c>
      <c r="AH43" s="7"/>
    </row>
    <row r="44" spans="1:40" ht="13.5" thickTop="1" x14ac:dyDescent="0.2">
      <c r="B44" s="6"/>
      <c r="C44" s="7"/>
      <c r="D44" s="6"/>
      <c r="E44" s="6"/>
      <c r="F44" s="6"/>
      <c r="G44" s="6"/>
      <c r="H44" s="6"/>
      <c r="I44" s="8"/>
      <c r="J44" s="6"/>
      <c r="K44" s="7"/>
      <c r="L44" s="55"/>
      <c r="M44" s="6"/>
      <c r="N44" s="6"/>
      <c r="O44" s="6"/>
      <c r="P44" s="6"/>
      <c r="Q44" s="6"/>
      <c r="R44" s="91"/>
      <c r="S44" s="6"/>
      <c r="T44" s="55"/>
      <c r="U44" s="6"/>
      <c r="V44" s="6"/>
      <c r="W44" s="6"/>
      <c r="X44" s="6"/>
      <c r="Y44" s="6"/>
      <c r="Z44" s="91"/>
      <c r="AA44" s="6"/>
      <c r="AB44" s="6"/>
      <c r="AC44" s="55"/>
      <c r="AD44" s="6"/>
      <c r="AE44" s="55"/>
      <c r="AF44" s="55"/>
      <c r="AG44" s="55"/>
      <c r="AH44" s="7"/>
    </row>
    <row r="45" spans="1:40" x14ac:dyDescent="0.2">
      <c r="A45" s="46" t="s">
        <v>13</v>
      </c>
      <c r="B45" s="47"/>
      <c r="C45" s="48"/>
      <c r="D45" s="47"/>
      <c r="E45" s="47"/>
      <c r="F45" s="47"/>
      <c r="G45" s="47"/>
      <c r="H45" s="47"/>
      <c r="I45" s="49"/>
      <c r="J45" s="47"/>
      <c r="K45" s="48"/>
      <c r="L45" s="6"/>
      <c r="M45" s="47"/>
      <c r="N45" s="47"/>
      <c r="O45" s="47"/>
      <c r="P45" s="47"/>
      <c r="Q45" s="47"/>
      <c r="R45" s="85"/>
      <c r="S45" s="47"/>
      <c r="T45" s="6"/>
      <c r="U45" s="47"/>
      <c r="V45" s="47"/>
      <c r="W45" s="47"/>
      <c r="X45" s="47"/>
      <c r="Y45" s="47"/>
      <c r="Z45" s="85"/>
      <c r="AA45" s="47"/>
      <c r="AB45" s="47"/>
      <c r="AC45" s="47"/>
      <c r="AD45" s="47"/>
      <c r="AE45" s="47"/>
      <c r="AF45" s="6"/>
      <c r="AG45" s="47"/>
      <c r="AH45" s="7"/>
    </row>
    <row r="46" spans="1:40" x14ac:dyDescent="0.2">
      <c r="A46" s="9" t="s">
        <v>8</v>
      </c>
      <c r="B46" s="34"/>
      <c r="C46" s="33">
        <f>12542-C47+C50+C48-C49</f>
        <v>10425</v>
      </c>
      <c r="D46" s="34"/>
      <c r="E46" s="34">
        <f>+C46-E47+E50+E48-E49</f>
        <v>9034</v>
      </c>
      <c r="F46" s="34"/>
      <c r="G46" s="34">
        <f>+E46-G47+G50+G48-G49</f>
        <v>8020</v>
      </c>
      <c r="H46" s="34"/>
      <c r="I46" s="35">
        <f>+G46-I47+I50+I48-I49</f>
        <v>6079</v>
      </c>
      <c r="J46" s="34"/>
      <c r="K46" s="33">
        <f>I46-K47+K50+K48-K49</f>
        <v>3313</v>
      </c>
      <c r="L46" s="34"/>
      <c r="M46" s="34">
        <f>+K46-M47+M50+M48-M49</f>
        <v>2938</v>
      </c>
      <c r="N46" s="34"/>
      <c r="O46" s="34">
        <f>+M46-O47+O50+O48-O49</f>
        <v>2760</v>
      </c>
      <c r="P46" s="34"/>
      <c r="Q46" s="34">
        <f>+O46-Q47+Q50+Q48-Q49</f>
        <v>2488</v>
      </c>
      <c r="R46" s="92"/>
      <c r="S46" s="34">
        <f>Q46-S47+S50+S48-S49</f>
        <v>2321</v>
      </c>
      <c r="T46" s="34"/>
      <c r="U46" s="34">
        <f>+S46-U47+U50+U48-U49</f>
        <v>2221</v>
      </c>
      <c r="V46" s="34"/>
      <c r="W46" s="34">
        <f>+U46-W47+W50+W48-W49</f>
        <v>2007</v>
      </c>
      <c r="X46" s="34"/>
      <c r="Y46" s="34">
        <f>+W46-Y47+Y50+Y48-Y49</f>
        <v>2007</v>
      </c>
      <c r="Z46" s="92"/>
      <c r="AA46" s="34">
        <f>12542+2487+AA50-AA47+AA48-AA49</f>
        <v>12542</v>
      </c>
      <c r="AB46" s="6"/>
      <c r="AC46" s="34">
        <f>12542+AC50-AC47+AC48-AC49</f>
        <v>6079</v>
      </c>
      <c r="AD46" s="6"/>
      <c r="AE46" s="34">
        <f>AC46+AE50-AE47+AE48-AE49</f>
        <v>2488</v>
      </c>
      <c r="AF46" s="6"/>
      <c r="AG46" s="34">
        <f>AE46+AG50-AG47+AG48-AG49</f>
        <v>2007</v>
      </c>
      <c r="AH46" s="7"/>
      <c r="AI46" s="73"/>
      <c r="AJ46" s="73"/>
      <c r="AK46" s="73"/>
      <c r="AL46" s="73"/>
      <c r="AN46" s="72"/>
    </row>
    <row r="47" spans="1:40" x14ac:dyDescent="0.2">
      <c r="A47" s="9" t="s">
        <v>16</v>
      </c>
      <c r="B47" s="34"/>
      <c r="C47" s="33">
        <v>2254</v>
      </c>
      <c r="D47" s="34"/>
      <c r="E47" s="34">
        <v>1704</v>
      </c>
      <c r="F47" s="34"/>
      <c r="G47" s="34">
        <v>1303</v>
      </c>
      <c r="H47" s="34"/>
      <c r="I47" s="35">
        <v>843</v>
      </c>
      <c r="J47" s="34"/>
      <c r="K47" s="33">
        <v>770</v>
      </c>
      <c r="L47" s="34"/>
      <c r="M47" s="34">
        <v>441</v>
      </c>
      <c r="N47" s="34"/>
      <c r="O47" s="34">
        <v>363</v>
      </c>
      <c r="P47" s="34"/>
      <c r="Q47" s="34">
        <v>324</v>
      </c>
      <c r="R47" s="92"/>
      <c r="S47" s="34">
        <v>285</v>
      </c>
      <c r="T47" s="34"/>
      <c r="U47" s="34">
        <v>224</v>
      </c>
      <c r="V47" s="34"/>
      <c r="W47" s="34">
        <v>201</v>
      </c>
      <c r="X47" s="34"/>
      <c r="Y47" s="34">
        <v>0</v>
      </c>
      <c r="Z47" s="92"/>
      <c r="AA47" s="34">
        <v>8690</v>
      </c>
      <c r="AB47" s="6"/>
      <c r="AC47" s="34">
        <f>SUM(C47:I47)</f>
        <v>6104</v>
      </c>
      <c r="AD47" s="6"/>
      <c r="AE47" s="34">
        <f>SUM(K47:Q47)</f>
        <v>1898</v>
      </c>
      <c r="AF47" s="6"/>
      <c r="AG47" s="34">
        <f>SUM(S47:Y47)</f>
        <v>710</v>
      </c>
      <c r="AH47" s="7"/>
    </row>
    <row r="48" spans="1:40" x14ac:dyDescent="0.2">
      <c r="A48" s="9" t="s">
        <v>19</v>
      </c>
      <c r="B48" s="34"/>
      <c r="C48" s="33">
        <v>236</v>
      </c>
      <c r="D48" s="34"/>
      <c r="E48" s="34">
        <v>302</v>
      </c>
      <c r="F48" s="34"/>
      <c r="G48" s="34">
        <v>366</v>
      </c>
      <c r="H48" s="34"/>
      <c r="I48" s="35">
        <v>89</v>
      </c>
      <c r="J48" s="34"/>
      <c r="K48" s="33">
        <v>97</v>
      </c>
      <c r="L48" s="34"/>
      <c r="M48" s="34">
        <v>66</v>
      </c>
      <c r="N48" s="34"/>
      <c r="O48" s="34">
        <v>185</v>
      </c>
      <c r="P48" s="34"/>
      <c r="Q48" s="34">
        <v>115</v>
      </c>
      <c r="R48" s="92"/>
      <c r="S48" s="34">
        <v>118</v>
      </c>
      <c r="T48" s="34"/>
      <c r="U48" s="34">
        <v>124</v>
      </c>
      <c r="V48" s="34"/>
      <c r="W48" s="34">
        <v>84</v>
      </c>
      <c r="X48" s="34"/>
      <c r="Y48" s="34">
        <v>0</v>
      </c>
      <c r="Z48" s="92"/>
      <c r="AA48" s="34">
        <v>6203</v>
      </c>
      <c r="AB48" s="6"/>
      <c r="AC48" s="34">
        <f>SUM(C48:I48)</f>
        <v>993</v>
      </c>
      <c r="AD48" s="6"/>
      <c r="AE48" s="34">
        <f>SUM(K48:Q48)</f>
        <v>463</v>
      </c>
      <c r="AF48" s="6"/>
      <c r="AG48" s="34">
        <f>SUM(S48:Y48)</f>
        <v>326</v>
      </c>
      <c r="AH48" s="7"/>
    </row>
    <row r="49" spans="1:40" x14ac:dyDescent="0.2">
      <c r="A49" s="9" t="s">
        <v>30</v>
      </c>
      <c r="B49" s="34"/>
      <c r="C49" s="33">
        <v>0</v>
      </c>
      <c r="D49" s="34"/>
      <c r="E49" s="34">
        <v>0</v>
      </c>
      <c r="F49" s="34"/>
      <c r="G49" s="34">
        <v>0</v>
      </c>
      <c r="H49" s="34"/>
      <c r="I49" s="35">
        <v>1196</v>
      </c>
      <c r="J49" s="34"/>
      <c r="K49" s="33">
        <v>2093</v>
      </c>
      <c r="L49" s="34"/>
      <c r="M49" s="34">
        <v>0</v>
      </c>
      <c r="N49" s="34"/>
      <c r="O49" s="34">
        <v>0</v>
      </c>
      <c r="P49" s="34"/>
      <c r="Q49" s="34">
        <v>63</v>
      </c>
      <c r="R49" s="92"/>
      <c r="S49" s="34">
        <v>0</v>
      </c>
      <c r="T49" s="34"/>
      <c r="U49" s="34">
        <v>0</v>
      </c>
      <c r="V49" s="34"/>
      <c r="W49" s="34">
        <v>101</v>
      </c>
      <c r="X49" s="34"/>
      <c r="Y49" s="34">
        <v>0</v>
      </c>
      <c r="Z49" s="92"/>
      <c r="AA49" s="34">
        <v>0</v>
      </c>
      <c r="AB49" s="6"/>
      <c r="AC49" s="34">
        <f>SUM(C49:I49)</f>
        <v>1196</v>
      </c>
      <c r="AD49" s="6"/>
      <c r="AE49" s="34">
        <f>SUM(K49:Q49)</f>
        <v>2156</v>
      </c>
      <c r="AF49" s="6"/>
      <c r="AG49" s="34">
        <f>SUM(S49:Y49)</f>
        <v>101</v>
      </c>
      <c r="AH49" s="7"/>
    </row>
    <row r="50" spans="1:40" ht="14.25" x14ac:dyDescent="0.2">
      <c r="A50" s="50" t="s">
        <v>15</v>
      </c>
      <c r="B50" s="52"/>
      <c r="C50" s="53">
        <v>-99</v>
      </c>
      <c r="D50" s="52"/>
      <c r="E50" s="52">
        <v>11</v>
      </c>
      <c r="F50" s="52"/>
      <c r="G50" s="52">
        <v>-77</v>
      </c>
      <c r="H50" s="52"/>
      <c r="I50" s="54">
        <v>9</v>
      </c>
      <c r="J50" s="51"/>
      <c r="K50" s="53">
        <f>26-26</f>
        <v>0</v>
      </c>
      <c r="L50" s="52"/>
      <c r="M50" s="52">
        <v>0</v>
      </c>
      <c r="N50" s="52"/>
      <c r="O50" s="52">
        <v>0</v>
      </c>
      <c r="P50" s="52"/>
      <c r="Q50" s="52">
        <v>0</v>
      </c>
      <c r="R50" s="93"/>
      <c r="S50" s="52">
        <f>26-26</f>
        <v>0</v>
      </c>
      <c r="T50" s="52"/>
      <c r="U50" s="52">
        <v>0</v>
      </c>
      <c r="V50" s="52"/>
      <c r="W50" s="52">
        <v>4</v>
      </c>
      <c r="X50" s="52"/>
      <c r="Y50" s="52">
        <v>0</v>
      </c>
      <c r="Z50" s="93"/>
      <c r="AA50" s="52">
        <v>0</v>
      </c>
      <c r="AB50" s="55"/>
      <c r="AC50" s="52">
        <f>SUM(C50:I50)</f>
        <v>-156</v>
      </c>
      <c r="AD50" s="55"/>
      <c r="AE50" s="52">
        <f>SUM(K50:Q50)</f>
        <v>0</v>
      </c>
      <c r="AF50" s="55"/>
      <c r="AG50" s="52">
        <f>SUM(S50:Y50)</f>
        <v>4</v>
      </c>
      <c r="AH50" s="7"/>
    </row>
    <row r="51" spans="1:40" x14ac:dyDescent="0.2">
      <c r="A51" s="25"/>
      <c r="C51" s="33"/>
      <c r="D51" s="6"/>
      <c r="E51" s="34"/>
      <c r="F51" s="6"/>
      <c r="G51" s="34"/>
      <c r="I51" s="71"/>
      <c r="J51" s="6"/>
      <c r="K51" s="33"/>
      <c r="L51" s="77"/>
      <c r="M51" s="34"/>
      <c r="N51" s="6"/>
      <c r="O51" s="34"/>
      <c r="Q51" s="84"/>
      <c r="R51" s="94"/>
      <c r="S51" s="34"/>
      <c r="T51" s="77"/>
      <c r="U51" s="34"/>
      <c r="V51" s="6"/>
      <c r="W51" s="34"/>
      <c r="Y51" s="84"/>
      <c r="Z51" s="94"/>
      <c r="AA51" s="6"/>
      <c r="AB51" s="6"/>
      <c r="AC51" s="6"/>
      <c r="AD51" s="6"/>
      <c r="AE51" s="6"/>
      <c r="AF51" s="77"/>
      <c r="AG51" s="6"/>
      <c r="AH51" s="7"/>
    </row>
    <row r="52" spans="1:40" x14ac:dyDescent="0.2">
      <c r="A52" s="46" t="s">
        <v>14</v>
      </c>
      <c r="B52" s="47"/>
      <c r="C52" s="48"/>
      <c r="D52" s="47"/>
      <c r="E52" s="47"/>
      <c r="F52" s="47"/>
      <c r="G52" s="47"/>
      <c r="H52" s="47"/>
      <c r="I52" s="49"/>
      <c r="J52" s="47"/>
      <c r="K52" s="48"/>
      <c r="L52" s="6"/>
      <c r="M52" s="47"/>
      <c r="N52" s="47"/>
      <c r="O52" s="47"/>
      <c r="P52" s="47"/>
      <c r="Q52" s="47"/>
      <c r="R52" s="85"/>
      <c r="S52" s="47"/>
      <c r="T52" s="6"/>
      <c r="U52" s="47"/>
      <c r="V52" s="47"/>
      <c r="W52" s="47"/>
      <c r="X52" s="47"/>
      <c r="Y52" s="47"/>
      <c r="Z52" s="85"/>
      <c r="AA52" s="47"/>
      <c r="AB52" s="47"/>
      <c r="AC52" s="47"/>
      <c r="AD52" s="47"/>
      <c r="AE52" s="47"/>
      <c r="AF52" s="6"/>
      <c r="AG52" s="47"/>
      <c r="AH52" s="7"/>
    </row>
    <row r="53" spans="1:40" x14ac:dyDescent="0.2">
      <c r="A53" s="9" t="s">
        <v>8</v>
      </c>
      <c r="B53" s="34"/>
      <c r="C53" s="33">
        <f>1780-C54+C56+C55</f>
        <v>1463</v>
      </c>
      <c r="D53" s="34"/>
      <c r="E53" s="34">
        <f>+C53-E54+E56+E55</f>
        <v>1189</v>
      </c>
      <c r="F53" s="34"/>
      <c r="G53" s="34">
        <f>+E53-G54+G56+G55</f>
        <v>1171</v>
      </c>
      <c r="H53" s="34"/>
      <c r="I53" s="35">
        <f>+G53-I54+I56+I55</f>
        <v>969</v>
      </c>
      <c r="J53" s="34"/>
      <c r="K53" s="33">
        <f>I53-K54+K56+K55</f>
        <v>994</v>
      </c>
      <c r="L53" s="34"/>
      <c r="M53" s="34">
        <f>+K53-M54+M56+M55</f>
        <v>947</v>
      </c>
      <c r="N53" s="34"/>
      <c r="O53" s="34">
        <f>+M53-O54+O56+O55</f>
        <v>812</v>
      </c>
      <c r="P53" s="34"/>
      <c r="Q53" s="34">
        <f>+O53-Q54+Q56+Q55</f>
        <v>818</v>
      </c>
      <c r="R53" s="92"/>
      <c r="S53" s="34">
        <f>Q53-S54+S56+S55</f>
        <v>751</v>
      </c>
      <c r="T53" s="34"/>
      <c r="U53" s="34">
        <f>+S53-U54+U56+U55</f>
        <v>881</v>
      </c>
      <c r="V53" s="34"/>
      <c r="W53" s="34">
        <f>+U53-W54+W56+W55</f>
        <v>974</v>
      </c>
      <c r="X53" s="34"/>
      <c r="Y53" s="34">
        <f>+W53-Y54+Y56+Y55</f>
        <v>974</v>
      </c>
      <c r="Z53" s="92"/>
      <c r="AA53" s="34">
        <f>1780-146+AA56-AA54+AA55</f>
        <v>1780</v>
      </c>
      <c r="AB53" s="6"/>
      <c r="AC53" s="34">
        <f>1780+AC56-AC54+AC55</f>
        <v>969</v>
      </c>
      <c r="AD53" s="6"/>
      <c r="AE53" s="34">
        <f>AC53+AE56-AE54+AE55</f>
        <v>818</v>
      </c>
      <c r="AF53" s="6"/>
      <c r="AG53" s="34">
        <f>AE53+AG56-AG54+AG55</f>
        <v>974</v>
      </c>
      <c r="AH53" s="7"/>
      <c r="AI53" s="73"/>
      <c r="AJ53" s="73"/>
      <c r="AK53" s="73"/>
      <c r="AL53" s="73"/>
      <c r="AN53" s="72"/>
    </row>
    <row r="54" spans="1:40" x14ac:dyDescent="0.2">
      <c r="A54" s="9" t="s">
        <v>16</v>
      </c>
      <c r="B54" s="34"/>
      <c r="C54" s="33">
        <v>563</v>
      </c>
      <c r="D54" s="34"/>
      <c r="E54" s="34">
        <v>538</v>
      </c>
      <c r="F54" s="34"/>
      <c r="G54" s="34">
        <v>472</v>
      </c>
      <c r="H54" s="34"/>
      <c r="I54" s="35">
        <v>460</v>
      </c>
      <c r="J54" s="34"/>
      <c r="K54" s="33">
        <v>330</v>
      </c>
      <c r="L54" s="34"/>
      <c r="M54" s="34">
        <v>333</v>
      </c>
      <c r="N54" s="34"/>
      <c r="O54" s="34">
        <v>319</v>
      </c>
      <c r="P54" s="34"/>
      <c r="Q54" s="34">
        <v>358</v>
      </c>
      <c r="R54" s="92"/>
      <c r="S54" s="34">
        <v>359</v>
      </c>
      <c r="T54" s="34"/>
      <c r="U54" s="34">
        <v>393</v>
      </c>
      <c r="V54" s="34"/>
      <c r="W54" s="34">
        <v>388</v>
      </c>
      <c r="X54" s="34"/>
      <c r="Y54" s="34">
        <v>0</v>
      </c>
      <c r="Z54" s="92"/>
      <c r="AA54" s="34">
        <v>2534</v>
      </c>
      <c r="AB54" s="6"/>
      <c r="AC54" s="34">
        <f>SUM(C54:I54)</f>
        <v>2033</v>
      </c>
      <c r="AD54" s="6"/>
      <c r="AE54" s="34">
        <f>SUM(K54:Q54)</f>
        <v>1340</v>
      </c>
      <c r="AF54" s="6"/>
      <c r="AG54" s="34">
        <f>SUM(S54:Y54)</f>
        <v>1140</v>
      </c>
      <c r="AH54" s="7"/>
    </row>
    <row r="55" spans="1:40" x14ac:dyDescent="0.2">
      <c r="A55" s="9" t="s">
        <v>19</v>
      </c>
      <c r="B55" s="34"/>
      <c r="C55" s="33">
        <v>327</v>
      </c>
      <c r="D55" s="34"/>
      <c r="E55" s="34">
        <v>255</v>
      </c>
      <c r="F55" s="34"/>
      <c r="G55" s="34">
        <v>466</v>
      </c>
      <c r="H55" s="34"/>
      <c r="I55" s="35">
        <v>272</v>
      </c>
      <c r="J55" s="34"/>
      <c r="K55" s="33">
        <v>328</v>
      </c>
      <c r="L55" s="34"/>
      <c r="M55" s="34">
        <v>269</v>
      </c>
      <c r="N55" s="34"/>
      <c r="O55" s="34">
        <v>184</v>
      </c>
      <c r="P55" s="34"/>
      <c r="Q55" s="34">
        <v>370</v>
      </c>
      <c r="R55" s="92"/>
      <c r="S55" s="34">
        <v>323</v>
      </c>
      <c r="T55" s="34"/>
      <c r="U55" s="34">
        <v>501</v>
      </c>
      <c r="V55" s="34"/>
      <c r="W55" s="34">
        <v>463</v>
      </c>
      <c r="X55" s="34"/>
      <c r="Y55" s="34">
        <v>0</v>
      </c>
      <c r="Z55" s="92"/>
      <c r="AA55" s="34">
        <v>2680</v>
      </c>
      <c r="AB55" s="6"/>
      <c r="AC55" s="34">
        <f>SUM(C55:I55)</f>
        <v>1320</v>
      </c>
      <c r="AD55" s="6"/>
      <c r="AE55" s="34">
        <f>SUM(K55:Q55)</f>
        <v>1151</v>
      </c>
      <c r="AF55" s="6"/>
      <c r="AG55" s="34">
        <f>SUM(S55:Y55)</f>
        <v>1287</v>
      </c>
      <c r="AH55" s="7"/>
    </row>
    <row r="56" spans="1:40" ht="14.25" x14ac:dyDescent="0.2">
      <c r="A56" s="50" t="s">
        <v>15</v>
      </c>
      <c r="B56" s="52"/>
      <c r="C56" s="53">
        <v>-81</v>
      </c>
      <c r="D56" s="52"/>
      <c r="E56" s="52">
        <v>9</v>
      </c>
      <c r="F56" s="52"/>
      <c r="G56" s="52">
        <v>-12</v>
      </c>
      <c r="H56" s="52"/>
      <c r="I56" s="54">
        <v>-14</v>
      </c>
      <c r="J56" s="51"/>
      <c r="K56" s="53">
        <v>27</v>
      </c>
      <c r="L56" s="52"/>
      <c r="M56" s="52">
        <v>17</v>
      </c>
      <c r="N56" s="52"/>
      <c r="O56" s="52">
        <v>0</v>
      </c>
      <c r="P56" s="52"/>
      <c r="Q56" s="52">
        <v>-6</v>
      </c>
      <c r="R56" s="93"/>
      <c r="S56" s="52">
        <v>-31</v>
      </c>
      <c r="T56" s="52"/>
      <c r="U56" s="52">
        <v>22</v>
      </c>
      <c r="V56" s="52"/>
      <c r="W56" s="52">
        <v>18</v>
      </c>
      <c r="X56" s="52"/>
      <c r="Y56" s="52">
        <v>0</v>
      </c>
      <c r="Z56" s="93"/>
      <c r="AA56" s="52">
        <v>0</v>
      </c>
      <c r="AB56" s="55"/>
      <c r="AC56" s="52">
        <f>SUM(C56:I56)</f>
        <v>-98</v>
      </c>
      <c r="AD56" s="55"/>
      <c r="AE56" s="52">
        <f>SUM(K56:Q56)</f>
        <v>38</v>
      </c>
      <c r="AF56" s="55"/>
      <c r="AG56" s="52">
        <f>SUM(S56:Y56)</f>
        <v>9</v>
      </c>
      <c r="AH56" s="7"/>
    </row>
    <row r="57" spans="1:40" x14ac:dyDescent="0.2">
      <c r="C57" s="36"/>
      <c r="D57" s="6"/>
      <c r="E57" s="36"/>
      <c r="F57" s="6"/>
      <c r="G57" s="36"/>
      <c r="I57" s="36"/>
      <c r="K57" s="36"/>
      <c r="L57" s="6"/>
      <c r="M57" s="36"/>
      <c r="N57" s="6"/>
      <c r="O57" s="36"/>
      <c r="Q57" s="36"/>
      <c r="R57" s="6"/>
      <c r="S57" s="36"/>
      <c r="T57" s="6"/>
      <c r="U57" s="36"/>
      <c r="V57" s="6"/>
      <c r="W57" s="36"/>
      <c r="Y57" s="36"/>
      <c r="AA57" s="77"/>
      <c r="AB57" s="77"/>
      <c r="AC57" s="77"/>
      <c r="AD57" s="77"/>
      <c r="AE57" s="77"/>
      <c r="AF57" s="77"/>
      <c r="AG57" s="77"/>
      <c r="AH57" s="6"/>
    </row>
    <row r="58" spans="1:40" ht="15.75" customHeight="1" x14ac:dyDescent="0.2">
      <c r="B58" s="2"/>
      <c r="C58" s="99">
        <v>2015</v>
      </c>
      <c r="D58" s="100"/>
      <c r="E58" s="100"/>
      <c r="F58" s="100"/>
      <c r="G58" s="100"/>
      <c r="H58" s="100"/>
      <c r="I58" s="101"/>
      <c r="K58" s="99">
        <f>K8</f>
        <v>2016</v>
      </c>
      <c r="L58" s="100"/>
      <c r="M58" s="100"/>
      <c r="N58" s="100"/>
      <c r="O58" s="100"/>
      <c r="P58" s="100"/>
      <c r="Q58" s="100"/>
      <c r="R58" s="85"/>
      <c r="S58" s="100">
        <f>S8</f>
        <v>2017</v>
      </c>
      <c r="T58" s="100"/>
      <c r="U58" s="100"/>
      <c r="V58" s="100"/>
      <c r="W58" s="100"/>
      <c r="X58" s="100"/>
      <c r="Y58" s="101"/>
      <c r="Z58" s="85"/>
      <c r="AA58" s="103" t="s">
        <v>1</v>
      </c>
      <c r="AB58" s="103"/>
      <c r="AC58" s="103"/>
      <c r="AD58" s="103"/>
      <c r="AE58" s="103"/>
      <c r="AF58" s="103"/>
      <c r="AG58" s="103"/>
      <c r="AH58" s="7"/>
    </row>
    <row r="59" spans="1:40" x14ac:dyDescent="0.2">
      <c r="B59" s="2"/>
      <c r="C59" s="3" t="s">
        <v>2</v>
      </c>
      <c r="D59" s="2"/>
      <c r="E59" s="70" t="s">
        <v>3</v>
      </c>
      <c r="F59" s="2"/>
      <c r="G59" s="70" t="s">
        <v>4</v>
      </c>
      <c r="H59" s="2"/>
      <c r="I59" s="5" t="s">
        <v>5</v>
      </c>
      <c r="K59" s="3" t="s">
        <v>2</v>
      </c>
      <c r="L59" s="2"/>
      <c r="M59" s="74" t="s">
        <v>3</v>
      </c>
      <c r="N59" s="2"/>
      <c r="O59" s="74" t="s">
        <v>4</v>
      </c>
      <c r="P59" s="2"/>
      <c r="Q59" s="4" t="s">
        <v>5</v>
      </c>
      <c r="R59" s="85"/>
      <c r="S59" s="4" t="s">
        <v>2</v>
      </c>
      <c r="T59" s="2"/>
      <c r="U59" s="81" t="s">
        <v>3</v>
      </c>
      <c r="V59" s="2"/>
      <c r="W59" s="81" t="s">
        <v>4</v>
      </c>
      <c r="X59" s="2"/>
      <c r="Y59" s="5" t="s">
        <v>5</v>
      </c>
      <c r="Z59" s="85"/>
      <c r="AA59" s="4">
        <f>AA9</f>
        <v>2014</v>
      </c>
      <c r="AB59" s="6"/>
      <c r="AC59" s="96">
        <f>AC9</f>
        <v>2015</v>
      </c>
      <c r="AD59" s="6"/>
      <c r="AE59" s="4">
        <f>AE9</f>
        <v>2016</v>
      </c>
      <c r="AF59" s="6"/>
      <c r="AG59" s="4">
        <f>AG9</f>
        <v>2017</v>
      </c>
      <c r="AH59" s="7"/>
    </row>
    <row r="60" spans="1:40" x14ac:dyDescent="0.2">
      <c r="B60" s="2"/>
      <c r="C60" s="37"/>
      <c r="D60" s="2"/>
      <c r="E60" s="2"/>
      <c r="F60" s="2"/>
      <c r="G60" s="2"/>
      <c r="H60" s="2"/>
      <c r="I60" s="38"/>
      <c r="K60" s="37"/>
      <c r="L60" s="2"/>
      <c r="M60" s="2"/>
      <c r="N60" s="2"/>
      <c r="O60" s="2"/>
      <c r="P60" s="2"/>
      <c r="Q60" s="2"/>
      <c r="R60" s="85"/>
      <c r="S60" s="2"/>
      <c r="T60" s="2"/>
      <c r="U60" s="2"/>
      <c r="V60" s="2"/>
      <c r="W60" s="2"/>
      <c r="X60" s="2"/>
      <c r="Y60" s="38"/>
      <c r="Z60" s="85"/>
      <c r="AA60" s="6"/>
      <c r="AB60" s="6"/>
      <c r="AC60" s="6"/>
      <c r="AD60" s="6"/>
      <c r="AE60" s="6"/>
      <c r="AF60" s="6"/>
      <c r="AG60" s="6" t="str">
        <f>AG10</f>
        <v>9 Months</v>
      </c>
      <c r="AH60" s="7"/>
    </row>
    <row r="61" spans="1:40" x14ac:dyDescent="0.2">
      <c r="A61" s="18" t="s">
        <v>24</v>
      </c>
      <c r="B61" s="15"/>
      <c r="C61" s="14">
        <v>122</v>
      </c>
      <c r="D61" s="15"/>
      <c r="E61" s="15">
        <v>17</v>
      </c>
      <c r="F61" s="15"/>
      <c r="G61" s="15">
        <v>112</v>
      </c>
      <c r="H61" s="15"/>
      <c r="I61" s="16">
        <v>1773</v>
      </c>
      <c r="J61" s="17"/>
      <c r="K61" s="14">
        <v>141</v>
      </c>
      <c r="L61" s="15"/>
      <c r="M61" s="15">
        <v>117</v>
      </c>
      <c r="N61" s="15"/>
      <c r="O61" s="15">
        <v>1078</v>
      </c>
      <c r="P61" s="15"/>
      <c r="Q61" s="15">
        <v>694</v>
      </c>
      <c r="R61" s="86"/>
      <c r="S61" s="15">
        <v>27</v>
      </c>
      <c r="T61" s="15"/>
      <c r="U61" s="15">
        <v>30</v>
      </c>
      <c r="V61" s="15"/>
      <c r="W61" s="15">
        <v>0</v>
      </c>
      <c r="X61" s="15"/>
      <c r="Y61" s="16">
        <v>0</v>
      </c>
      <c r="Z61" s="86"/>
      <c r="AA61" s="15">
        <v>156</v>
      </c>
      <c r="AB61" s="6"/>
      <c r="AC61" s="34">
        <f>SUM(C61:I61)</f>
        <v>2024</v>
      </c>
      <c r="AD61" s="6"/>
      <c r="AE61" s="34">
        <f>SUM(K61:Q61)</f>
        <v>2030</v>
      </c>
      <c r="AF61" s="6"/>
      <c r="AG61" s="34">
        <f>SUM(S61:Y61)</f>
        <v>57</v>
      </c>
      <c r="AH61" s="7"/>
    </row>
    <row r="62" spans="1:40" x14ac:dyDescent="0.2">
      <c r="A62" s="18" t="s">
        <v>25</v>
      </c>
      <c r="B62" s="15"/>
      <c r="C62" s="14">
        <v>9</v>
      </c>
      <c r="D62" s="15"/>
      <c r="E62" s="15">
        <v>0</v>
      </c>
      <c r="F62" s="15"/>
      <c r="G62" s="15">
        <v>0</v>
      </c>
      <c r="H62" s="15"/>
      <c r="I62" s="16">
        <v>7</v>
      </c>
      <c r="J62" s="17"/>
      <c r="K62" s="14">
        <v>6</v>
      </c>
      <c r="L62" s="15"/>
      <c r="M62" s="15">
        <v>26</v>
      </c>
      <c r="N62" s="15"/>
      <c r="O62" s="15">
        <v>10</v>
      </c>
      <c r="P62" s="15"/>
      <c r="Q62" s="15">
        <v>12</v>
      </c>
      <c r="R62" s="86"/>
      <c r="S62" s="15">
        <v>10</v>
      </c>
      <c r="T62" s="15"/>
      <c r="U62" s="15">
        <v>0</v>
      </c>
      <c r="V62" s="15"/>
      <c r="W62" s="15">
        <v>0</v>
      </c>
      <c r="X62" s="15"/>
      <c r="Y62" s="16">
        <v>0</v>
      </c>
      <c r="Z62" s="86"/>
      <c r="AA62" s="15">
        <v>58</v>
      </c>
      <c r="AB62" s="6"/>
      <c r="AC62" s="34">
        <f>SUM(C62:I62)</f>
        <v>16</v>
      </c>
      <c r="AD62" s="6"/>
      <c r="AE62" s="34">
        <f>SUM(K62:Q62)</f>
        <v>54</v>
      </c>
      <c r="AF62" s="6"/>
      <c r="AG62" s="34">
        <f>SUM(S62:Y62)</f>
        <v>10</v>
      </c>
      <c r="AH62" s="7"/>
    </row>
    <row r="63" spans="1:40" x14ac:dyDescent="0.2">
      <c r="A63" s="18" t="s">
        <v>33</v>
      </c>
      <c r="B63" s="15"/>
      <c r="C63" s="39">
        <v>69</v>
      </c>
      <c r="D63" s="40"/>
      <c r="E63" s="40">
        <v>0</v>
      </c>
      <c r="F63" s="40"/>
      <c r="G63" s="40">
        <v>0</v>
      </c>
      <c r="H63" s="40"/>
      <c r="I63" s="41">
        <v>-68</v>
      </c>
      <c r="J63" s="17"/>
      <c r="K63" s="39">
        <v>0</v>
      </c>
      <c r="L63" s="40"/>
      <c r="M63" s="40">
        <v>0</v>
      </c>
      <c r="N63" s="40"/>
      <c r="O63" s="40">
        <v>213</v>
      </c>
      <c r="P63" s="40"/>
      <c r="Q63" s="40">
        <v>175</v>
      </c>
      <c r="R63" s="86"/>
      <c r="S63" s="40">
        <v>34</v>
      </c>
      <c r="T63" s="40"/>
      <c r="U63" s="40">
        <v>0</v>
      </c>
      <c r="V63" s="40"/>
      <c r="W63" s="40">
        <v>0</v>
      </c>
      <c r="X63" s="40"/>
      <c r="Y63" s="41">
        <v>0</v>
      </c>
      <c r="Z63" s="86"/>
      <c r="AA63" s="40">
        <v>0</v>
      </c>
      <c r="AB63" s="55"/>
      <c r="AC63" s="52">
        <f>SUM(C63:I63)</f>
        <v>1</v>
      </c>
      <c r="AD63" s="55"/>
      <c r="AE63" s="52">
        <f>SUM(K63:Q63)</f>
        <v>388</v>
      </c>
      <c r="AF63" s="55"/>
      <c r="AG63" s="52">
        <f>SUM(S63:Y63)</f>
        <v>34</v>
      </c>
      <c r="AH63" s="7"/>
    </row>
    <row r="64" spans="1:40" x14ac:dyDescent="0.2">
      <c r="R64" s="6"/>
      <c r="AA64" s="6"/>
      <c r="AB64" s="6"/>
      <c r="AC64" s="6"/>
      <c r="AD64" s="6"/>
      <c r="AE64" s="6"/>
      <c r="AF64" s="6"/>
      <c r="AG64" s="6"/>
    </row>
    <row r="66" spans="1:1" x14ac:dyDescent="0.2">
      <c r="A66" s="68"/>
    </row>
    <row r="67" spans="1:1" x14ac:dyDescent="0.2">
      <c r="A67" s="68"/>
    </row>
  </sheetData>
  <mergeCells count="11">
    <mergeCell ref="A1:AG1"/>
    <mergeCell ref="A2:AG2"/>
    <mergeCell ref="A3:AG3"/>
    <mergeCell ref="C8:I8"/>
    <mergeCell ref="C58:I58"/>
    <mergeCell ref="K8:Q8"/>
    <mergeCell ref="K58:Q58"/>
    <mergeCell ref="AA8:AG8"/>
    <mergeCell ref="AA58:AG58"/>
    <mergeCell ref="S8:Y8"/>
    <mergeCell ref="S58:Y58"/>
  </mergeCells>
  <pageMargins left="0.5" right="0.25" top="0.5" bottom="0.75" header="0.25" footer="0.25"/>
  <pageSetup scale="67" orientation="landscape" r:id="rId1"/>
  <headerFooter alignWithMargins="0">
    <oddFooter>&amp;L&amp;F&amp;R&amp;D  &amp;T</oddFooter>
  </headerFooter>
  <ignoredErrors>
    <ignoredError sqref="AG17:AG19 AG51:AG52 AG37 AG44:AG45 AG34:AG35 AG25:AG33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4F2CF0ADB82140837C7FEEDD1C6FB2" ma:contentTypeVersion="1" ma:contentTypeDescription="Create a new document." ma:contentTypeScope="" ma:versionID="81588b72c20159c1a65b73046579367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C7ACDE-87AA-4FB6-AD34-6084CB5D91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E715FDB-3872-4F3C-832C-8512DDA941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EFABB4-04D3-4A4E-B877-7D3046F82F5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Proforma Data</vt:lpstr>
      <vt:lpstr>'Proforma Data'!Print_Area</vt:lpstr>
    </vt:vector>
  </TitlesOfParts>
  <Company>National Oilwell Varco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Fine, Mike G</dc:creator>
  <cp:lastModifiedBy>Jensen, John A</cp:lastModifiedBy>
  <cp:lastPrinted>2017-10-26T12:05:38Z</cp:lastPrinted>
  <dcterms:created xsi:type="dcterms:W3CDTF">2014-06-09T13:02:40Z</dcterms:created>
  <dcterms:modified xsi:type="dcterms:W3CDTF">2017-10-26T12:16:51Z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0x010100834F2CF0ADB82140837C7FEEDD1C6FB2</vt:lpwstr>
  </property>
</Properties>
</file>